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7425" firstSheet="1" activeTab="1"/>
  </bookViews>
  <sheets>
    <sheet name="6-2018- DA DC CHAP THUAN CTĐT Đ" sheetId="1" state="hidden" r:id="rId1"/>
    <sheet name="Danh muc du an uu tien" sheetId="2" r:id="rId2"/>
  </sheets>
  <externalReferences>
    <externalReference r:id="rId5"/>
  </externalReferences>
  <definedNames>
    <definedName name="_xlnm.Print_Titles" localSheetId="0">'6-2018- DA DC CHAP THUAN CTĐT Đ'!$2:$5</definedName>
    <definedName name="_xlnm.Print_Titles" localSheetId="1">'Danh muc du an uu tien'!$4:$5</definedName>
  </definedNames>
  <calcPr fullCalcOnLoad="1"/>
</workbook>
</file>

<file path=xl/sharedStrings.xml><?xml version="1.0" encoding="utf-8"?>
<sst xmlns="http://schemas.openxmlformats.org/spreadsheetml/2006/main" count="508" uniqueCount="401">
  <si>
    <t xml:space="preserve">Bãi đỗ xe du lịch </t>
  </si>
  <si>
    <t>Công ty TNHH HAV Travel</t>
  </si>
  <si>
    <t xml:space="preserve">Bãi đỗ xe </t>
  </si>
  <si>
    <t xml:space="preserve">Thành phố Giáo dục Quốc tế - Huế (IEC Huế); </t>
  </si>
  <si>
    <t xml:space="preserve">Công ty Cổ phần Đầu tư Phát triển Nguyễn Hoàng </t>
  </si>
  <si>
    <t xml:space="preserve">Bãi đỗ xe taxi </t>
  </si>
  <si>
    <t>Công ty Cổ phần Taxi Thành Công Huế</t>
  </si>
  <si>
    <t>Công ty Cổ phần Bến xe Huế</t>
  </si>
  <si>
    <t>STT</t>
  </si>
  <si>
    <t>TÊN DỰ ÁN</t>
  </si>
  <si>
    <t>NHÀ ĐẦU TƯ
/CHỦ ĐẦU TƯ</t>
  </si>
  <si>
    <t>KÝ HIỆU
QH</t>
  </si>
  <si>
    <t>LOẠI HÌNH DỰ ÁN</t>
  </si>
  <si>
    <t>DIỆN TÍCH SDĐ</t>
  </si>
  <si>
    <t>LŨY KẾ THỰC HIỆN ĐẾN NĂM 2014</t>
  </si>
  <si>
    <t>LUỸ KẾ THỰC HIỆN ĐẾN THÁNG 12/2015</t>
  </si>
  <si>
    <t>KẾ HOẠCH THỰC HIỆN NĂM 2015</t>
  </si>
  <si>
    <t>GIÁ TRỊ THỰC HIỆN TRONG NĂM 2015</t>
  </si>
  <si>
    <t>TỶ LỆ HOÀN THÀNH</t>
  </si>
  <si>
    <t>KẾ HOẠCH ĐĂNG KÝ NĂM 2016</t>
  </si>
  <si>
    <t>LŨY KẾ THỰC HIỆN TỪ ĐẦU DỰ ÁN</t>
  </si>
  <si>
    <t>CÒN LẠI (2015-2020)</t>
  </si>
  <si>
    <t>TIẾN ĐỘ THỰC HIỆN DA ( tháng)</t>
  </si>
  <si>
    <t>THỜI GIAN ĐÃ THỰC HIỆN (tháng)</t>
  </si>
  <si>
    <t>Tình Hình Đầu Tư Xây Dựng</t>
  </si>
  <si>
    <t>Nghĩa Vụ Tài Chính</t>
  </si>
  <si>
    <t>Tình hình kinh doanh BĐS</t>
  </si>
  <si>
    <t>TÌNH HÌNH THỰC HIỆN 6 THÁNG ĐẦU NĂM</t>
  </si>
  <si>
    <t>KẾ HOẠCH THỰC HIỆN 6 THÁNG CUỐI NĂM</t>
  </si>
  <si>
    <t>KHÓ KHĂN VƯỚNG MẮC. KiẾN NGHỊ</t>
  </si>
  <si>
    <t>ĐÃ NỘP</t>
  </si>
  <si>
    <t>Ghi chú</t>
  </si>
  <si>
    <t>HTKT</t>
  </si>
  <si>
    <t>XDDD</t>
  </si>
  <si>
    <t>(Ha)</t>
  </si>
  <si>
    <t>(Tỷ đồng)</t>
  </si>
  <si>
    <t>(Tháng)</t>
  </si>
  <si>
    <t>I</t>
  </si>
  <si>
    <t>KHU ĐÔ THỊ MỚI AN VÂN DƯƠNG</t>
  </si>
  <si>
    <t>A</t>
  </si>
  <si>
    <t>KHU A - ĐÔ THỊ AVD</t>
  </si>
  <si>
    <t>R</t>
  </si>
  <si>
    <t>Công ty CP Bất động sản Minh Điền Vital</t>
  </si>
  <si>
    <t>Công ty CP Aranya Việt Nam</t>
  </si>
  <si>
    <t>Nhà ở xã hội</t>
  </si>
  <si>
    <t>-</t>
  </si>
  <si>
    <t>Trường học</t>
  </si>
  <si>
    <t>Trụ sở làm việc</t>
  </si>
  <si>
    <t>B</t>
  </si>
  <si>
    <t>KHU B- ĐÔ THỊ AVD</t>
  </si>
  <si>
    <t>C</t>
  </si>
  <si>
    <t>KHU C- ĐÔ THỊ AVD</t>
  </si>
  <si>
    <t>Trung tâm đào tạo</t>
  </si>
  <si>
    <t>Cửa hàng xăng dầu</t>
  </si>
  <si>
    <t>D</t>
  </si>
  <si>
    <t>KHU E- ĐÔ THỊ AVD</t>
  </si>
  <si>
    <t>Chuẩn bị đầu tư</t>
  </si>
  <si>
    <t>Công ty Xăng dầu Thừa Thiên Huế</t>
  </si>
  <si>
    <t>Đang nghiên cứu</t>
  </si>
  <si>
    <t>E</t>
  </si>
  <si>
    <t>KHU DÂN CƯ ĐÔNG NAM THỦY AN</t>
  </si>
  <si>
    <t>Khu nhà ở</t>
  </si>
  <si>
    <t>Bệnh viện đa khoa 500 giường</t>
  </si>
  <si>
    <t>Trường Đại Học Y Dược</t>
  </si>
  <si>
    <t>TH1</t>
  </si>
  <si>
    <t>Bệnh viện</t>
  </si>
  <si>
    <t>TT đào tạo, bồi dưỡng công chức, viên chức nước ngoài ( Lào và Campuchia)</t>
  </si>
  <si>
    <t>Học viện hành chính khu vực miền Trung.</t>
  </si>
  <si>
    <t>CC3</t>
  </si>
  <si>
    <t>Cửa hàng Xăng dầu L2</t>
  </si>
  <si>
    <t>Công ty TNHH Thành Đô</t>
  </si>
  <si>
    <t>CX2</t>
  </si>
  <si>
    <t>Công ty CP Xăng Dầu Dầu khí Thừa Thiên Huế</t>
  </si>
  <si>
    <t>CX7</t>
  </si>
  <si>
    <t>Trụ sở tòa án nhân dân</t>
  </si>
  <si>
    <t>Tòa án nhân dân</t>
  </si>
  <si>
    <t>CC6</t>
  </si>
  <si>
    <t>Liên danh Cty CP đầu tư XD HCM VN - Ty TNHH VIG đầu tư - Cty CP Đầu tư Xây dựng Giao thông Thủy lợi TT Huế</t>
  </si>
  <si>
    <t>Khu vui chơi Công viên cây xanh</t>
  </si>
  <si>
    <t>- Liên doanh CTCP BĐS Ân Nam - Cty TNHH DV &amp; Du lịch New Day
- CTCP Xây dựng Công trình 525</t>
  </si>
  <si>
    <t>CX4</t>
  </si>
  <si>
    <t>Khu vui chơi, công viên, cây xanh</t>
  </si>
  <si>
    <t>Khu đô thị</t>
  </si>
  <si>
    <t>Khu dân cư  và dịch vụ tại ĐTM An Vân Dương</t>
  </si>
  <si>
    <t>OTM5 &amp; OTM6</t>
  </si>
  <si>
    <t>Khu dân cư &amp; dịch vụ</t>
  </si>
  <si>
    <t>Dự án Khu công viên văn hóa lịch sử Huế Charming Park</t>
  </si>
  <si>
    <t>CX1&amp; CX2</t>
  </si>
  <si>
    <t>Khu công viên</t>
  </si>
  <si>
    <t>Rạp chiếu phim quốc gia</t>
  </si>
  <si>
    <t xml:space="preserve">Trung tâm chiếu phim quốc gia </t>
  </si>
  <si>
    <t>Rạp chiếu phim</t>
  </si>
  <si>
    <t>Khu nhà ở chỉnh trang đô thị và Khu đô thị</t>
  </si>
  <si>
    <t>Công ty Cổ phần Đầu tư Hạ tầng và Đô thị Vinaconex</t>
  </si>
  <si>
    <t>Khu nhà ở và Khu đô thị</t>
  </si>
  <si>
    <t>CX11</t>
  </si>
  <si>
    <t>+ Đang chờ kết quả phê duyệt</t>
  </si>
  <si>
    <t xml:space="preserve">Xây dựng nhà xưởng, thực hành bảo dưỡng, sữa chữa xe ô tô với diện tích xây dựng 250- 300 m2, nhà xưởng sản xuất cho ngừơi khuyết tật </t>
  </si>
  <si>
    <t>Kiến nghị UBND , Sở KH&amp;ĐT phê duyệt chủ trương và quy mô đầu tư dự án đầu tư san lấp mặt bằng, tường rào, nhà bảo vệ .</t>
  </si>
  <si>
    <t>Bệnh viện Sản Nhi</t>
  </si>
  <si>
    <t>Sở Y Tế</t>
  </si>
  <si>
    <t>Khu E- Đô thị mới An Vân Dương</t>
  </si>
  <si>
    <t>Trụ sở CS trật tự 113</t>
  </si>
  <si>
    <t>Cục Hậu cần CS(C73)- Tổng cục CS- Bộ Công an</t>
  </si>
  <si>
    <t>Khu vực Đài phát sóng Thủy Dương</t>
  </si>
  <si>
    <t xml:space="preserve">- CTCP Đất xanh miền Trung
- Công ty CP Đầu tư An Dương
- Công ty CP My Way Việt Nam và Công ty CP Vườn Thời Đại Việt Nam </t>
  </si>
  <si>
    <t>Chấp thuận chủ trương nghiên cứu đầu tư</t>
  </si>
  <si>
    <t>SN1</t>
  </si>
  <si>
    <t>Công ty TNHH MTV Thúy Nga</t>
  </si>
  <si>
    <t>Khu nhà ở Đất xanh</t>
  </si>
  <si>
    <t>Công ty Cổ phần Đất xanh miền Trung</t>
  </si>
  <si>
    <t>OTT27, OTT28, OTT29</t>
  </si>
  <si>
    <t>Dự án Khu đô thị</t>
  </si>
  <si>
    <t>Công ty Cổ phần MAX Việt Nam</t>
  </si>
  <si>
    <t>OTT27, OTT28, OTT29, OTT30</t>
  </si>
  <si>
    <t xml:space="preserve">Khu Đô thị Vệ tinh xanh kết hơp hoạt động tổ chức Kinh doanh Dịch vụ, Thương mại, Du lịch </t>
  </si>
  <si>
    <t>Công ty TNHH Bất động sản Blue Star</t>
  </si>
  <si>
    <t>Công ty Cổ phần Đầu tư An Dương</t>
  </si>
  <si>
    <t>Công ty Olympia Capital</t>
  </si>
  <si>
    <t>Khu đất kí hiệu số 10 - Khu đô thị mới Mỹ Thượng</t>
  </si>
  <si>
    <t>Khu đô thị Xanh</t>
  </si>
  <si>
    <t>Công ty Cổ phần Phát triển Dự án CHG</t>
  </si>
  <si>
    <t>Nhà ở thương mại</t>
  </si>
  <si>
    <t>Công ty Cổ phần Constrexim số 1</t>
  </si>
  <si>
    <t>Nhà ở Thương mại</t>
  </si>
  <si>
    <t>XH1</t>
  </si>
  <si>
    <t>Đki: 14</t>
  </si>
  <si>
    <t>Khu văn hóa đa năng và Khu trường học</t>
  </si>
  <si>
    <t>Công ty Cổ phần Đầu tư Châu Á Thái Bình Dương</t>
  </si>
  <si>
    <t>Trụ sở làm việc showroom trưng bày, sản phẩm</t>
  </si>
  <si>
    <t>Chấp thuận 30</t>
  </si>
  <si>
    <t>Trường mầm non - Tiểu học chất lượng cao Hoa Thủy Tiên Academy</t>
  </si>
  <si>
    <t>Công ty Cổ phần Giáo dục Hoa Thủy Tiên</t>
  </si>
  <si>
    <t>Tru sở làm việc</t>
  </si>
  <si>
    <t>CC5</t>
  </si>
  <si>
    <t>Trường Mần non - Tiểu học</t>
  </si>
  <si>
    <t>Công ty CP Khách sạn và Du lịch Thiên Thai</t>
  </si>
  <si>
    <t>OTM3, CC1, CX4</t>
  </si>
  <si>
    <t>Khu đất nằm hai bên đường Chợ Mai - Tân Mỹ</t>
  </si>
  <si>
    <t xml:space="preserve">- Công ty CP Đầu tư Hoàng Nhất Nam
- Công ty Cổ phần Đất xanh miền Trung
- Tổng Công ty Cổ phần Xây dựng Điện Việt Nam.
</t>
  </si>
  <si>
    <t>CC1</t>
  </si>
  <si>
    <t>Khu Công nghệ cao</t>
  </si>
  <si>
    <t>CN1-CN6 và CX11</t>
  </si>
  <si>
    <t>Khu công nghệ cao</t>
  </si>
  <si>
    <t>Mở rộng chỉnh trang LK2</t>
  </si>
  <si>
    <t>Một phần Khu đất LK2</t>
  </si>
  <si>
    <t>Công ty CP Hạ tầng Bất động sản Việt Nam</t>
  </si>
  <si>
    <t>OTT23, OTT24, XH4, XH5</t>
  </si>
  <si>
    <t>VĂN BẢN CHẤP THUẬN CHỦ TRƯƠNG NGHIÊN CỨU ĐẦU TƯ</t>
  </si>
  <si>
    <t>Thông báo số 87/TB-UBND ngày 09/04/2018</t>
  </si>
  <si>
    <t>Văn bản số 429/UBND-CT ngày 23/01/2015</t>
  </si>
  <si>
    <t>Thống nhất tại Văn Bản số 2276/UBND-ĐC ngày 25/04/2016</t>
  </si>
  <si>
    <t>KHU A - ĐTM AN VÂN DƯƠNG</t>
  </si>
  <si>
    <t>LK8, LK9, CX11</t>
  </si>
  <si>
    <t xml:space="preserve">Một phần OTM1 </t>
  </si>
  <si>
    <t>LK10, LK11, LK12, LK13</t>
  </si>
  <si>
    <t>TM1, CX3, một phần CC7</t>
  </si>
  <si>
    <t>CV1, CV3, TH7, TH8, TH9</t>
  </si>
  <si>
    <t>1 phần SN3</t>
  </si>
  <si>
    <t>Khu đô thị phía Đông đường Võ Văn Kiệt</t>
  </si>
  <si>
    <t>Công ty CP Đầu tư Hạ tầng và Đô thị Vinaconex</t>
  </si>
  <si>
    <t>OTT11 ÷ OTT17, XH2 và CX5</t>
  </si>
  <si>
    <t>Một phần BX1</t>
  </si>
  <si>
    <t>Bãi đỗ xe</t>
  </si>
  <si>
    <t xml:space="preserve"> Một phần YT1 </t>
  </si>
  <si>
    <r>
      <t xml:space="preserve">OTT23 </t>
    </r>
    <r>
      <rPr>
        <sz val="13"/>
        <rFont val="Calibri"/>
        <family val="2"/>
      </rPr>
      <t xml:space="preserve">÷ </t>
    </r>
    <r>
      <rPr>
        <sz val="13"/>
        <rFont val="Times New Roman"/>
        <family val="1"/>
      </rPr>
      <t>OTT26, XH3, XH4, XH6, TH1</t>
    </r>
  </si>
  <si>
    <t>OTT4,8,9 và DV1</t>
  </si>
  <si>
    <t>Chợ du lịch</t>
  </si>
  <si>
    <t>Chợ du lịch Huế</t>
  </si>
  <si>
    <t>KHU B - ĐÔ THỊ MỚI AN VÂN DƯƠNG</t>
  </si>
  <si>
    <t>KHU C - ĐÔ THỊ MỚI AN VÂN DƯƠNG</t>
  </si>
  <si>
    <t>KHU E - ĐÔ THỊ MỚI AN VÂN DƯƠNG</t>
  </si>
  <si>
    <t>- Tổng công ty ĐTPT Nhà và Đô thị;
- Công ty Taesung, Hàn Quốc
- Công ty TNHH Phát triển Bạch Mã, Hàn Quốc</t>
  </si>
  <si>
    <t>- Thông báo số 273/TB-UBND ngày 29/9/2017;
- Văn bản 9515/UBND-XTĐT ngày 26/12/2017;
- Văn bản số 8580/UBND-XTĐT ngày 21/11/2017</t>
  </si>
  <si>
    <t>Thông báo số 127/TB-UBND ngày 16/6/2017</t>
  </si>
  <si>
    <t>Văn bản số 330/UBND-XD ngày 19/01/2016</t>
  </si>
  <si>
    <t>Văn bản số 5437/UBND-XTĐT ngày 28/7/2017</t>
  </si>
  <si>
    <t>Văn bản số 7926/UBND-XTĐT ngày 30/10/2017</t>
  </si>
  <si>
    <t>Văn bản số 1111/UBND-XTĐT ngày 13/02/2018</t>
  </si>
  <si>
    <t>Văn bản số 9319/UBND-XTĐT ngày 19/12/2017</t>
  </si>
  <si>
    <t>Thông báo số 100/TB-UBND ngày 21/4/2018</t>
  </si>
  <si>
    <t>Công ty CO Tập đoàn FLC</t>
  </si>
  <si>
    <t>Tổ hợp Thương mại, Dịch vụ, vui chơi giải trí</t>
  </si>
  <si>
    <t>129/TB-UBND ngày 23/5/2018</t>
  </si>
  <si>
    <t>2937/UBND-XTĐT ngày 27/4/2018</t>
  </si>
  <si>
    <t>Văn bản số 6636/UBND-XD ngày 8/12/2015</t>
  </si>
  <si>
    <t>Văn bản số 3942/UBND-XDCB ngày 8/7/2016</t>
  </si>
  <si>
    <t>Văn bản số 2450/UBND-XTĐT ngày 12/4/2018</t>
  </si>
  <si>
    <t>Văn bản số 3063/UBND-XTĐT ngày 4/5/2018</t>
  </si>
  <si>
    <t>3227/UBND-XTĐT ngày 11/5/2018</t>
  </si>
  <si>
    <t>Thông báo số 99/TB-UBND ngày 20/4/2018</t>
  </si>
  <si>
    <t>Văn bản số 3510/UBND-XTĐT ngày 22/5/2018</t>
  </si>
  <si>
    <t>Văn bản số 1603/UBND-XTĐT ngày 13/3/2018</t>
  </si>
  <si>
    <t>Văn bản số 2866/UBND-XTĐT ngày 26/4/2018</t>
  </si>
  <si>
    <t>Thông báo số 37/TB-UBND ngày 07/02/2018</t>
  </si>
  <si>
    <t>- Văn bản số 5408/UBND-XTĐT ngày 28/7/2018;
- Thông báo số 327/TNB-UBND ngày 24/11/2017;
- Văn bản số 6979/UBND ngày 27/9/2017.</t>
  </si>
  <si>
    <t>Khu đô thị xanh</t>
  </si>
  <si>
    <r>
      <t xml:space="preserve">OTT18 </t>
    </r>
    <r>
      <rPr>
        <sz val="14"/>
        <rFont val="Calibri"/>
        <family val="2"/>
      </rPr>
      <t>÷</t>
    </r>
    <r>
      <rPr>
        <sz val="14"/>
        <rFont val="Times New Roman"/>
        <family val="1"/>
      </rPr>
      <t xml:space="preserve"> OTT25, CH3-XH5, CTR3, CTR4, BX1, BX2 và TH1</t>
    </r>
  </si>
  <si>
    <t>CÁC DỰ ÁN ĐÃ ĐƯỢC CHẤP THUẬN CHỦ TRƯƠNG NGHIÊN CỨU ĐẦU TƯ</t>
  </si>
  <si>
    <t>II</t>
  </si>
  <si>
    <t>CÁC DỰ ÁN ĐĂNG KÝ NGHIÊN CỨU ĐẦU TƯ</t>
  </si>
  <si>
    <r>
      <t xml:space="preserve">PHỤ LỤC SỐ 01:
DANH MỤC CÁC DỰ ÁN ĐÃ ĐƯỢC CHẤP THUẬN CHỦ TRƯƠNG NGHIÊN CỨU ĐẦU TƯ, CÁC DỰ ÁN ĐĂNG KÝ ĐẦU TƯ TẠI KHU ĐÔ THỊ MỚI AN VÂN DƯƠNG VÀ VÙNG LÂN CẬN 
</t>
    </r>
    <r>
      <rPr>
        <i/>
        <sz val="15"/>
        <rFont val="Times New Roman"/>
        <family val="1"/>
      </rPr>
      <t>(Kèm theo Báo cáo số         /BC-BQLKV ngày     tháng 07 năm 2018 của Ban Quản lý Khu vực phát triển đô thị)</t>
    </r>
    <r>
      <rPr>
        <b/>
        <sz val="15"/>
        <rFont val="Times New Roman"/>
        <family val="1"/>
      </rPr>
      <t xml:space="preserve">
</t>
    </r>
  </si>
  <si>
    <t>Địa điểm</t>
  </si>
  <si>
    <t>Mục tiêu đầu tư</t>
  </si>
  <si>
    <t xml:space="preserve">Tên công trình/Dự án </t>
  </si>
  <si>
    <t>Quy hoạch</t>
  </si>
  <si>
    <t>Kế hoạch sử dụng đất</t>
  </si>
  <si>
    <t>Chủ trương nghiên cứu đầu tư</t>
  </si>
  <si>
    <t>Nhà đầu tư quan tâm</t>
  </si>
  <si>
    <t>Kế hoạch phát triển KT-XH</t>
  </si>
  <si>
    <t>Danh mục 
được phê duyệt</t>
  </si>
  <si>
    <t>Phương án bồi thường GPMB và tái định cư</t>
  </si>
  <si>
    <t>Diện tích  (ha)</t>
  </si>
  <si>
    <t>Khoảng 60 ha</t>
  </si>
  <si>
    <t>Xã Vinh Mỹ, huyện Phú Lộc, tỉnh Thừa Thiên Huế</t>
  </si>
  <si>
    <t>Xây dựng khu nghỉ dưỡng cao cấp</t>
  </si>
  <si>
    <t>Khoảng 0,14 ha</t>
  </si>
  <si>
    <t>Thị trấn Lăng Cô, huyện Phú Lộc</t>
  </si>
  <si>
    <t>Dự án Câu lạc bộ Thủy thủ Cảng Chân Mây</t>
  </si>
  <si>
    <t>Xã Lộc Vĩnh, huyện Phú Lộc</t>
  </si>
  <si>
    <t>Khoảng 0,5 ha</t>
  </si>
  <si>
    <t>Đầu tư xây dựng câu lạc bộ thủy thủ Chân Mây phục vụ khách du lịch và thủy thủ.</t>
  </si>
  <si>
    <t>Các dự án sản xuất công nghiệp tại Khu công nghiệp, Khu phi thuế quan</t>
  </si>
  <si>
    <t>Khoảng 50 ha</t>
  </si>
  <si>
    <t>Dự án Nhà máy điện mặt trời Phú Lộc</t>
  </si>
  <si>
    <t>Xã Lộc Thủy, Khu kinh tế Chân Mây - Lăng Cô</t>
  </si>
  <si>
    <t>Khoảng 62 ha</t>
  </si>
  <si>
    <t>Đầu tư nhà máy sản xuất điện từ năng lượng mặt trời</t>
  </si>
  <si>
    <t>Dự án Khu đô thị Chân Mây (vị trí 1)</t>
  </si>
  <si>
    <t>Xã Lộc Vĩnh, Khu kinh tế Chân Mây - Lăng Cô</t>
  </si>
  <si>
    <t>Khoảng 35 ha</t>
  </si>
  <si>
    <t>Xây dựng Khu đô thị kết hợp thương mại dịch vụ</t>
  </si>
  <si>
    <t>Dự án Khu đô thị Chân Mây (vị trí 2)</t>
  </si>
  <si>
    <t>Xã Lộc Thủy, Lộc Tiến, Khu kinh tế Chân Mây - Lăng Cô</t>
  </si>
  <si>
    <t>Khoảng 43,2 ha</t>
  </si>
  <si>
    <t>Dự án Khu đô thị Chân Mây (vị trí 3)</t>
  </si>
  <si>
    <t>Khoảng 86 ha</t>
  </si>
  <si>
    <t>Dự án Khu đô thị Chân Mây (vị trí 4)</t>
  </si>
  <si>
    <t>Khoảng 71 ha</t>
  </si>
  <si>
    <t>Dự án Khu đô thị Chân Mây (vị trí 5)</t>
  </si>
  <si>
    <t>Khoảng 26,27 ha</t>
  </si>
  <si>
    <t>Dự án Khu đô thị Chân Mây (vị trí 6)</t>
  </si>
  <si>
    <t>Khoảng 68,8 ha</t>
  </si>
  <si>
    <t>Dự án Khu đô thị Chân Mây (vị trí 7)</t>
  </si>
  <si>
    <t>Khoảng 44,6 ha</t>
  </si>
  <si>
    <t>Thuộc khu D, khu đô thị mới An Vân Dương</t>
  </si>
  <si>
    <t>Khoảng 130 ha</t>
  </si>
  <si>
    <t>Xây dựng khu văn hóa đa năng kết hợp dịch vụ du lịch, nghỉ dưỡng</t>
  </si>
  <si>
    <t>Xây dựng bến thuyền du lịch sông Hương kết hợp với dịch vụ đi kèm</t>
  </si>
  <si>
    <t>Số 05 Lê Lợi, phường Vĩnh Ninh, thành phố Huế</t>
  </si>
  <si>
    <t>Điều chỉnh tăng quy mô dự án so với nội dung ban hành theo Quyết định 942/QĐ-UBND</t>
  </si>
  <si>
    <t>DANH MỤC DỰ ÁN NGOÀI ĐỊA BÀN KHU ĐÔ THỊ MỚI AN VÂN DƯƠNG, KHU CÔNG NGHIỆP, KHU KINH TẾ CHÂN MÂY LĂNG CÔ</t>
  </si>
  <si>
    <t>DANH MỤC DỰ ÁN TRÊN ĐỊA BÀN CÁC KHU CÔNG NGHIỆP, KHU KINH TẾ CHÂN MÂY - LĂNG CÔ</t>
  </si>
  <si>
    <t>Xây dựng các nhà máy sản xuất, lắp ráp phụ tùng, linh kiện, phụ kiện xe ô tô, điện tử, cơ khí, chế biến, CN phụ trợ và các ngành nghề phù hợp khác</t>
  </si>
  <si>
    <t>Có bản đồ xác định vị trí kèm theo</t>
  </si>
  <si>
    <t>Điều chỉnh thay đổi diện tích và mục tiêu đầu tư dự án so với nội dung ban hành theo Quyết định 942/QĐ-UBND</t>
  </si>
  <si>
    <t>Xã Lộc Tiến và Lộc Vĩnh, huyện Phú Lộc</t>
  </si>
  <si>
    <t>Khu dân cư Hương An</t>
  </si>
  <si>
    <t>Khoảng 45 ha</t>
  </si>
  <si>
    <t>Phường An Hòa, phường Hương Long, thành phố Huế và phường Hương An, thị xã Hương Trà, tỉnh Thừa Thiên Huế</t>
  </si>
  <si>
    <t>Hình thành khu dân cư mới, được đầu tư đồng bộ về hạ tầng kỹ thuật và xã hội, nâng cao chất lượng sống cho dân cư trong khu vực, góp phần hoàn thiện bộ mặt kiến trúc đô thị</t>
  </si>
  <si>
    <t>Kho xăng dầu, kho gas và trạm chiết nạp tại Tân cảng Thuận An, huyện Phú Vang</t>
  </si>
  <si>
    <t>Khu đất nghiên cứu dự án tại thôn Tân Cảng, thị trấn Thuận An, huyện Phú Vang, tỉnh Thừa Thiên Huế.</t>
  </si>
  <si>
    <t>Khoảng 5,8 ha.</t>
  </si>
  <si>
    <t>Xây dựng Kho xăng dầu, kho gas và trạm chiết nạp tại thôn Tân Cảng Thuận An, huyện Phú Vang để buôn bán, tiếp nhận và cung cấp xăng dầu và ga cho các tỉnh Bắc miền Trung, Lào và Đông Bắc Thái Lan.</t>
  </si>
  <si>
    <t>Tổ hợp đô thị thương mại, văn hóa đa năng kết hợp dịch vụ du lịch, nghỉ dưỡng</t>
  </si>
  <si>
    <t>Tổ hợp Khu dịch vụ thương mại và du lịch Phạm Văn Đồng, thành Phố Huế</t>
  </si>
  <si>
    <t>Khu đất nghiên cứu dự án tại đường Phạm Văn Đồng, phường Vỹ Dạ, thành phố Huế, tỉnh Thừa Thiên Huế</t>
  </si>
  <si>
    <t>Khoảng 2,6 ha</t>
  </si>
  <si>
    <t xml:space="preserve">Hình thành khu phức hợp dịch vụ thương mại, du lịch và nhà ở thấp tầng đẳng cấp với đầy đủ chức năng nhằm phục vụ tối đa các nhu cầu sử dụng dịch vụ cao cấp của du khách. </t>
  </si>
  <si>
    <t>Dự án Bến thuyền du lịch kết hợp dịch vụ.</t>
  </si>
  <si>
    <t xml:space="preserve">Hiện đang dự kiến xây dựng trường bắn. Sở Xây dựng đã có Công văn số 2346/SXD-QHKT ngày 10/10/2018 đề nghị dịch chuyển phạm vi bố trí thao trường bắn biển về phía xã Vinh An.
</t>
  </si>
  <si>
    <t>Dự án khu nghỉ dưỡng Vinh Mỹ, xã Vinh Mỹ, huyện Phú Lộc</t>
  </si>
  <si>
    <t>Dự án đầu tư xây dựng kinh doanh chợ Lăng Cô</t>
  </si>
  <si>
    <t>Khoảng 1,2 ha</t>
  </si>
  <si>
    <t>Xây dựng chợ nông thôn</t>
  </si>
  <si>
    <t>DANH MỤC DỰ ÁN KÊU GỌI ĐẦU TƯ TRÊN ĐỊA BÀN KHU ĐÔ THỊ MỚI AN VÂN DƯƠNG GIAI ĐOẠN 2019 - 2020</t>
  </si>
  <si>
    <t>Khu thương mại kết hợp khu Công viên văn hóa đa năng, thuộc Khu A – Đô thị mới An Vân Dương</t>
  </si>
  <si>
    <t>Khoảng 17,9 ha</t>
  </si>
  <si>
    <t>Hình thành khu dân cư, thương mại dịch vụ và xây dựng Công viên với các thiết chế về văn hóa</t>
  </si>
  <si>
    <t>Mở rộng, chỉnh trang khu vực phía Nam dự án Khu văn phòng và Nhà ở tại lô LK2 và tuyến đường phía Nam bao quanh thuộc Khu A – Đô thị mới An Vân Dương</t>
  </si>
  <si>
    <t>Chỉnh trang, mở rộng khu vực phía sau dự án Khu văn phòng và nhà ở tại lô LK2 đảm bảo đồng bộ về hạ tầng kỹ thuật</t>
  </si>
  <si>
    <t>Khu văn hóa đa năng, thuộc Khu A – Đô thị mới An Vân Dương</t>
  </si>
  <si>
    <t>Lô TM1 , CX1&amp;CX2
Phường An Đông và phường Xuân Phú - Thành phố Huế</t>
  </si>
  <si>
    <t xml:space="preserve">Lô LK2 thuộc Khu A – Đô thị mới An Vân Dương
Phường An Đông, TP.Huế
</t>
  </si>
  <si>
    <t>Lô CX4 thuộc Khu A – Đô thị mới An Vân Dương</t>
  </si>
  <si>
    <t>Khoảng 12,1 ha</t>
  </si>
  <si>
    <t>Xây dựng Khu văn hóa đa năng</t>
  </si>
  <si>
    <t>Khu dân cư và Thương mại cao cấp tại lô OTM5 và OTM6, thuộc Khu A</t>
  </si>
  <si>
    <t>Khoảng 7,25 ha</t>
  </si>
  <si>
    <t>Hình thành khu cao ốc văn phòng, căn hộ và khu thương mại cao cấp.</t>
  </si>
  <si>
    <t>Nhà ở xã hội tại lô XH1, thuộc Khu C, Đô thị mới An Vân Dương</t>
  </si>
  <si>
    <t>Lô XH1, thuộc thu C
Khu đô thị mới Mỹ Thượng</t>
  </si>
  <si>
    <t>Khoảng 3,18 ha</t>
  </si>
  <si>
    <t>Xây dựng dự án nhà ở xã hội tại Khu C - Đô thị mới An Vân Dương</t>
  </si>
  <si>
    <t>Các khu văn hóa đa năng, thuộc Khu B- Đô thị mới An Vân Dương</t>
  </si>
  <si>
    <t>Lô CV1 và CV3 thuộc khu B
Xã Thủy Vân, thị xã Hương Thủy</t>
  </si>
  <si>
    <t>Khoàng 49,43 ha</t>
  </si>
  <si>
    <t>Xây dựng các khu văn hóa đa năng</t>
  </si>
  <si>
    <t>Dự án chèo thuyền du lịch trên sông Bù Lu</t>
  </si>
  <si>
    <t>Khoảng 0,075 ha</t>
  </si>
  <si>
    <t>Xây dựng trạm quản lý phục vụ hoạt động chèo thuyền du lịch trên sông Bù Lu</t>
  </si>
  <si>
    <t>Hình thức đầu tư, phương án thực hiện.</t>
  </si>
  <si>
    <t>Đầu tư trong nước, nước ngoài. Sau 30 ngày công bố, nếu chỉ có 01 nhà đầu tư quan tâm, thực hiện cấp quyết định chủ trương đầu tư theo quy định; nếu có 02 nhà đầu tư trở lên đăng ký, thực hiện lựa chọn nhà đầu tư thực hiện dự án theo quy định</t>
  </si>
  <si>
    <t>Đầu tư trong nước hoặc đầu tư nước ngoài, đấu giá quyền thuê đất để thực hiện dự án đầu tư.</t>
  </si>
  <si>
    <t>Đầu tư trong nước hoặc đầu tư nước ngoài, sau 30 ngày công bố, nếu chỉ có 01 nhà đầu tư quan tâm, thực hiện cấp quyết định chủ trương đầu tư theo quy định; nếu có 02 nhà đầu tư trở lên đăng ký, thực hiện lựa chọn nhà đầu tư thực hiện dự án theo quy định</t>
  </si>
  <si>
    <t>Đầu tư trong nước hoặc đầu tư nước ngoài, lựa chọn nhà đầu tư dự án đầu tư có sử dụng đất theo quy định của pháp luật đấu thầu.</t>
  </si>
  <si>
    <t>Đầu tư trong nước hoặc đầu tư nước ngoài, sau 30 ngày công bố, nếu chỉ có 01 nhà đầu tư quan tâm, thực hiện cấp quyết định chủ trương đầu tư theo quy định; nếu có 02 nhà đầu tư trở lên đăng ký, thực hiện lựa chọn nhà đầu tư thực hiện dự án theo quy định.</t>
  </si>
  <si>
    <t>Khu dịch vụ đa năng An Vân Dương</t>
  </si>
  <si>
    <t>Lô CC7, thuộc khu A - Khu đô thị mới An Vân Dương</t>
  </si>
  <si>
    <t>Khoảng 3,54 ha</t>
  </si>
  <si>
    <t>Xây dựng khu dịch vụ đa chức năng hỗ trợ hoạt động của các Khu hành chính công và Khu dịch vụ công như: khách sạn, khu tổ chức hội nghị, nhà biểu diễn nghệ thuật và các dịch vụ đa chức năng khác</t>
  </si>
  <si>
    <t>Đầu tư trong nước hoặc đầu tư trực tiếp nước ngoài, đấu giá quyền thuê đất theo quy định.</t>
  </si>
  <si>
    <t>Khu Công nghệ cao, thuộc Khu B - Đô thị mới An Vân Dương</t>
  </si>
  <si>
    <t>Lô CN1~CN6 khu B, khu Đô thị mới An Vân Dương. Xã Thủy Vân, thị xã Hương Thủy</t>
  </si>
  <si>
    <t>Khoảng 39,6 ha</t>
  </si>
  <si>
    <t>Xây dựng khu công nghệ cao để thu hút các nhà đầu tư trong lĩnh vực nghiên cứu phát triển; đào tạo và ươm tạo; sản xuất sản phẩm công nghệ cao thuộc lĩnh vực có thế mạnh của tỉnh như công nghệ thông tin truyền thông, công nghệ sinh học…Đô thị xanh, đô thị thông minh</t>
  </si>
  <si>
    <t>Khu trường học, thuộc Khu B - Đô thị mới An Vân Dương</t>
  </si>
  <si>
    <t>Lô TH7, TH8, TH9 thuộc Khu B - Đô thị mới An Vân Dương. Xã Thủy Vân, TX. Hương Thuỷ</t>
  </si>
  <si>
    <t>Khoảng 7,41 ha</t>
  </si>
  <si>
    <t>Xây dựng Khu trường học tập trung bao gồm các cấp học phù hợp với nhu cầu trên địa bàn</t>
  </si>
  <si>
    <t xml:space="preserve">Lô OTM5 và OTM6 thuộc Khu A, phường Xuân Phú và phường An Đông, TP Huế </t>
  </si>
  <si>
    <t xml:space="preserve">Đầu tư trong nước hoặc đầu tư nước ngoài, lựa chọn nhà đầu tư dự án đầu tư có sử dụng đất theo quy định của pháp luật đấu thầu </t>
  </si>
  <si>
    <t>Đầu tư trong nước hoặc đầu tư nước ngoài, thực hiện lựa chọn nhà đầu tư theo quy định của Luật nhà ở.</t>
  </si>
  <si>
    <t>Xã Phong Hiền, huyện Phong Điền, tỉnh Thừa Thiên Huế</t>
  </si>
  <si>
    <t>Khoảng 100 ha</t>
  </si>
  <si>
    <t>Đầu tư trong nước, sau 30 ngày công bố, nếu chỉ có 01 nhà đầu tư quan tâm, thực hiện cấp quyết định chủ trương đầu tư theo quy định; nếu có 02 nhà đầu tư trở lên đăng ký, thực hiện lựa chọn nhà đầu tư thực hiện dự án theo quy định</t>
  </si>
  <si>
    <t>Tổ chức trồng trọt, sản xuất sản phẩm rau củ quả, ... đạt tiêu chuẩn sạch, chất lượng an toàn, giàu dinh dưỡng thông qua việc đầu tư xây dựng vùng sản xuất nông nghiệp với quy mô lớn có ứng dụng công nghệ.
Bảo quản, sơ chế, chế biến và bảo quản các sản phẩm từ nông nghiệp theo công nghệ mới và tiên tiến.</t>
  </si>
  <si>
    <t>NĂM 2019 ĐỊNH HƯỚNG ĐẾN NĂM 2020</t>
  </si>
  <si>
    <t>( Kèm theo Quyết định số……./QĐ-UBND ngày….. tháng …. năm 2019)</t>
  </si>
  <si>
    <t xml:space="preserve">Dự án Nông nghiệp ứng dụng công nghệ cao </t>
  </si>
  <si>
    <t>Tổ hợp thương mại dịch vụ, khách sạn cao cấp tại số 8-10 Phan Bội Châu, thành phố Huế</t>
  </si>
  <si>
    <t>Khu đất tại số 8-10 Phan Bội Châu, thành phố Huế</t>
  </si>
  <si>
    <t>Khoảng 6.884m2</t>
  </si>
  <si>
    <t>Xây dựng tổ hợp thương mại dịch vụ, khách sạn cao cấp 4-5 sao hoặc xây dựng khách sạn cao cấp 4-5 sao</t>
  </si>
  <si>
    <t>Đầu tư trong nước hoặc nước ngoài, đấu giá quyền thuê đất để thực hiện dự án đầu tư.</t>
  </si>
  <si>
    <t>Dự án Khu đô thị du lịch sinh thái thanh trà Thủy Biều</t>
  </si>
  <si>
    <t>423 Bùi Thị Xuân, phường Thủy Biều, thành phố Huế</t>
  </si>
  <si>
    <t xml:space="preserve"> Khoảng 40 ha, có thể mở rộng 150 ha </t>
  </si>
  <si>
    <t>xây dựng một khu đô thị, du lịch sinh thái đẳng cấp, trên cơ sở cảnh quan độc đáo hiện hữu của nhà máy xi măng Long Thọ sau khi di dời, tạo nên một điểm nhấn đô thị sinh thái đặc sắc tại khu vực bờ nam sông Hương, tạo cơ sở để phát triển toàn bộ khu vực Tây nam thành phố Huế</t>
  </si>
  <si>
    <t>Đầu tư trong nước hoặc nước ngoài, lựa chọn nhà đầu tư dự án đầu tư có sử dụng đất theo quy định của pháp luật đấu thầu.</t>
  </si>
  <si>
    <t>Khu Phức hợp Safari World kết hợp du lịch nghỉ dưỡng - chăm sóc sức khỏe</t>
  </si>
  <si>
    <t>Xã Thủy Bằng, thị xã Hương Thủy</t>
  </si>
  <si>
    <t>Khoảng 63 ha</t>
  </si>
  <si>
    <t xml:space="preserve"> Xây dựng khu vực hồ Thủy Tiên, Thiên An thành điểm tham quan, du lịch nghỉ dưỡng, vui chơi giải trí phù hợp với quy hoạch tổng thể phát triển du lịch của tỉnh Thừa Thiên Huế, kéo dài thời gian lưu trú của khách du lịch đến Huế và đáp ứng nhu cầu vui chơi giải trí vốn đang rất thiếu không những trên địa bàn tỉnh mà cả khu vực bắc miền Trung.
 Nghiên cứu, phát triển mô hình bệnh viện và/hoặc viện Nghiên cứu Y tế (phục vụ hình thức du lịch chữa bệnh hoặc các mục đích Y tế khác) tại đây để tạo thêm nhiều cơ hội việc làm cho nhóm các Y bác sỹ của địa phương.</t>
  </si>
  <si>
    <t>Đầu tư trong nước hoặc đầu tư nước ngoài, đấu giá quyền thuê đất để thực hiện dự án.</t>
  </si>
  <si>
    <t>Dự án Khu du lịch biển Lăng Cô - đầm Lập An</t>
  </si>
  <si>
    <t>Khoảng 126 ha</t>
  </si>
  <si>
    <t>Xây dựng khu du lịch, nghỉ dưỡng đạt tiêu chuẩn 4 - 5 sao.</t>
  </si>
  <si>
    <t>Đầu tư trong nước hoặc nước ngoài, sau 30 ngày công bố, nếu chỉ có 01 nhà đầu tư quan tâm, thực hiện cấp quyết định chủ trương đầu tư theo quy định; nếu có 02 nhà đầu tư trở lên đăng ký, thực hiện lựa chọn nhà đầu tư thực hiện dự án theo quy định</t>
  </si>
  <si>
    <t>Dự án khu du lịch sinh thái Bãi Cả</t>
  </si>
  <si>
    <t>Khoảng 212,09 ha</t>
  </si>
  <si>
    <t>Xây dựng khu du lịch, nghỉ dưỡng đạt tiêu chuẩn 4, 5 sao.</t>
  </si>
  <si>
    <t>Khu dân cư tại khu quy hoạch LK8, LK9, CX11 và CC5 thuộc Khu A – Đô thị mới An Vân Dương.</t>
  </si>
  <si>
    <t>Lô LK8, LK9, CX11 và CC5 thuộc Khu A – Đô thị mới An Vân Dương.
Phường Xuân Phú, TP. Huế</t>
  </si>
  <si>
    <t>Khoảng 4,34 ha</t>
  </si>
  <si>
    <t>Chỉnh trang đô thị, hình thành khu dân cư mới, khu công viên cây xanh và trường mầm non phục vụ dân cư của dự án, khu vực xung quanh</t>
  </si>
  <si>
    <t>Sơ bộ phương án bồi thường GPMB khoảng 18 tỷ đồng; Phương án bố trí tái định cư tại chỗ và tại Khu tái định cư TĐC1</t>
  </si>
  <si>
    <t>1/2000</t>
  </si>
  <si>
    <t>Quyết định số 161/QĐ-UBND ngày 19/01/2018 của UBND tỉnh</t>
  </si>
  <si>
    <t>Kế hoạch số 125/KH-UBND ngày 18/6/2018 của UBND tỉnh về Phát triển các Khu dân cư mới TP Huế và vùng phụ cận đến năm 2020, định hướng giai đoạn 2020-2025</t>
  </si>
  <si>
    <t>- Công ty CP Aranya Việt Nam</t>
  </si>
  <si>
    <t xml:space="preserve"> Văn bản số 2311/UBND-XTĐT ngày 17/4/2017</t>
  </si>
  <si>
    <t xml:space="preserve">Quyết định số 450/QĐ-UBND ngày 13/02/2018 </t>
  </si>
  <si>
    <t>Khu ở - thương mại OTM3 và khu công viên vui chơi giải trí CX3 thuộc Khu A – Đô thị mới An Vân Dương</t>
  </si>
  <si>
    <t>Lô OTM3&amp;CX3 thuộc Khu A – Đô thị mới An Vân Dương.
 Phường An Đông, TP Huế</t>
  </si>
  <si>
    <t>Khoảng 22,62 ha</t>
  </si>
  <si>
    <t>Hình thành khu dân cư, thương mại dịch vụ và xây dựng Khu văn hóa đa năng. Đô thị xanh, đô thị Carbon thấp</t>
  </si>
  <si>
    <t>Sơ bộ phương án bồi thường GPMB khoảng 8,6 tỷ đồng; Phương án bố trí tái định cư tại chỗ.</t>
  </si>
  <si>
    <t>Quyết định 380/QĐ-UBND ngày 08/02/2018 của UBND tỉnh</t>
  </si>
  <si>
    <t>- Công ty Cổ phần Hạ tầng và Đô thị Vinaconex</t>
  </si>
  <si>
    <t xml:space="preserve">Quyết ñònh soá 450/QÑ-UBND ngaøy 13/02/2018 </t>
  </si>
  <si>
    <t>Chỉnh trang khu dân cư tại lô CTR11, CTR12 và khai thác quỹ đất xen ghép, thuộc Khu A - Đô thị mới An Vân Dương</t>
  </si>
  <si>
    <t>Lô CTR11, CTR12, LK10 ~ LK13 thuộc khu A - Đô thị mới An Vân Dương.
Phường An Đông, TP Huế và xã Thuỷ Thanh, TX. Hương Thuỷ</t>
  </si>
  <si>
    <t>Khoảng 13,48 ha</t>
  </si>
  <si>
    <t>Chỉnh trang đô thị kết hợp hình thành khu dân cư mới xen ghép với khu dân cư hiện hữu và kết nối đồng bộ hạ tầng kỹ thuật trong khu vực</t>
  </si>
  <si>
    <t>Khu đô thị phía Đông đường Thủy Dương - Thuận An, thuộc Khu E - Đô thị mới An Vân Dương.</t>
  </si>
  <si>
    <t>Lô OTT11~OTT17, XH1 và CX5, khu Đô thị mới An Vân Dương.
Phường An Đông, TP.Huế và xã Thuỷ Thanh, TX. Hương Thuỷ</t>
  </si>
  <si>
    <t>Khoảng 23,53 ha</t>
  </si>
  <si>
    <t xml:space="preserve">Hình thành khu đô thị mới với các thiết chế hạ tầng XH </t>
  </si>
  <si>
    <t>Sơ bộ phương án bồi thường GPMB khoảng 35 tỷ đồng.</t>
  </si>
  <si>
    <t>Quyết định 2982/QĐ-UBND ngày 21/12/2017 của UBND tỉnh</t>
  </si>
  <si>
    <t xml:space="preserve">- Công ty Cổ phần Hạ tầng và Đô thị Vinaconex
</t>
  </si>
  <si>
    <t xml:space="preserve">- Văn bản số 132/TB-UBND ngày 28/5/2018
</t>
  </si>
  <si>
    <t>Chöa coù</t>
  </si>
  <si>
    <t>Khu đô thị hai bên đường Chợ Mai – Tân Mỹ, thuộc khu C – Đô thị mới An Vân Dương</t>
  </si>
  <si>
    <t>Lô BT1~BT16, DV1, DV2, BG1~BG4, HB1, CC4, CC5 - khu đô thị mới An Vân Dương. 
Xã Phú Thượng, huyện Phú Vang</t>
  </si>
  <si>
    <t>Khoảng 48,3 ha</t>
  </si>
  <si>
    <t>Hình thành khu đô thị mới có các thiết chế hạ tầng XH.
Đô thị xanh, đô thị Carbon thấp</t>
  </si>
  <si>
    <t>Đề xuất phương án điều chỉnh ranh giới  phía Tây để hạn chế GPMB</t>
  </si>
  <si>
    <t>Sơ bộ phương án bồi thường GPMB khoảng 30 tỷ đồng.</t>
  </si>
  <si>
    <t>1/500</t>
  </si>
  <si>
    <t xml:space="preserve">Phù hợp với mục tiêu phát triển hạ tầng giao thông theo hình thức BT theo tinh thần Nghị quyết số 42/2017/NQ-HĐND ngày 9/12/2017 của HĐND tỉnh về Kế hoạch phát triển KT-XH năm 2018 </t>
  </si>
  <si>
    <t>Công ty CP Bất Động sản Ân Nam</t>
  </si>
  <si>
    <t>Quyết định số 1869/QĐ-UBND ngày 21/8/2017</t>
  </si>
  <si>
    <t xml:space="preserve">Quyết định số 1869/QĐ-UBND ngày 21/8/2017 phê duyệt Đề xuất dự án đường Nguyễn Văn Linh nối dài theo hình thức BT </t>
  </si>
  <si>
    <t>Khu quy hoạch LK7, BT1, DV1 và DV2 (Quỹ đất đối ứng đường Dương Văn An), thuộc Khu A - Đô thị mới An Vân Dương</t>
  </si>
  <si>
    <t>Lô LK7, BT1, DV1 và DV2 khu đô thị mới An Vân Dương.
Phường Xuân Phú, TP. Huế</t>
  </si>
  <si>
    <t>Khoảng 8,7 ha</t>
  </si>
  <si>
    <t>Xây dựng khu dân cư, thương mại dịch vụ</t>
  </si>
  <si>
    <t>PHỤ LỤC: DANH MỤC DỰ ÁN KÊU GỌI ĐẦU TƯ TRÊN ĐỊA BÀN TỈNH THỪA THIÊN HUẾ</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</si>
</sst>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_(* #,##0.0_);_(* \(#,##0.0\);_(* &quot;-&quot;??_);_(@_)"/>
    <numFmt numFmtId="181" formatCode="_(* #,##0_);_(* \(#,##0\);_(* &quot;-&quot;??_);_(@_)"/>
    <numFmt numFmtId="182" formatCode="mmm\-yyyy"/>
    <numFmt numFmtId="183" formatCode="[$-409]dddd\,\ mmmm\ dd\,\ yyyy"/>
    <numFmt numFmtId="184" formatCode="[$-409]h:mm:ss\ AM/PM"/>
    <numFmt numFmtId="185" formatCode="0.0"/>
    <numFmt numFmtId="186" formatCode="_(* #,##0.000_);_(* \(#,##0.000\);_(* &quot;-&quot;??_);_(@_)"/>
    <numFmt numFmtId="187" formatCode="_(* #,##0.0000_);_(* \(#,##0.0000\);_(* &quot;-&quot;??_);_(@_)"/>
    <numFmt numFmtId="188" formatCode="_(* #,##0.00000_);_(* \(#,##0.00000\);_(* &quot;-&quot;??_);_(@_)"/>
    <numFmt numFmtId="189" formatCode="0.000"/>
    <numFmt numFmtId="190" formatCode="#,##0.000"/>
    <numFmt numFmtId="191" formatCode="0.00000000"/>
    <numFmt numFmtId="192" formatCode="0.0000000"/>
    <numFmt numFmtId="193" formatCode="0.000000"/>
    <numFmt numFmtId="194" formatCode="0.00000"/>
    <numFmt numFmtId="195" formatCode="0.0000"/>
    <numFmt numFmtId="196" formatCode="#,##0.0"/>
    <numFmt numFmtId="197" formatCode="#,##0.0000"/>
    <numFmt numFmtId="198" formatCode="&quot;Yes&quot;;&quot;Yes&quot;;&quot;No&quot;"/>
    <numFmt numFmtId="199" formatCode="&quot;True&quot;;&quot;True&quot;;&quot;False&quot;"/>
    <numFmt numFmtId="200" formatCode="&quot;On&quot;;&quot;On&quot;;&quot;Off&quot;"/>
    <numFmt numFmtId="201" formatCode="[$€-2]\ #,##0.00_);[Red]\([$€-2]\ #,##0.00\)"/>
    <numFmt numFmtId="202" formatCode="mm/d/yy"/>
    <numFmt numFmtId="203" formatCode="[$-42A]dd\ mmmm\ yyyy"/>
    <numFmt numFmtId="204" formatCode="[$-42A]h:mm:ss\ AM/PM"/>
    <numFmt numFmtId="205" formatCode="[$-409]dddd\,\ mmmm\ d\,\ yyyy"/>
    <numFmt numFmtId="206" formatCode="00000"/>
    <numFmt numFmtId="207" formatCode="0.0%"/>
    <numFmt numFmtId="208" formatCode="[$-425]d\.\ mmmm\ yyyy&quot;. a.&quot;"/>
  </numFmts>
  <fonts count="35">
    <font>
      <sz val="13"/>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
      <color indexed="36"/>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NI-Times"/>
      <family val="0"/>
    </font>
    <font>
      <b/>
      <sz val="13"/>
      <name val="Times New Roman"/>
      <family val="1"/>
    </font>
    <font>
      <sz val="13"/>
      <name val="Times New Roman"/>
      <family val="1"/>
    </font>
    <font>
      <b/>
      <sz val="15"/>
      <name val="Times New Roman"/>
      <family val="1"/>
    </font>
    <font>
      <i/>
      <sz val="15"/>
      <name val="Times New Roman"/>
      <family val="1"/>
    </font>
    <font>
      <sz val="15"/>
      <name val="VNI-Times"/>
      <family val="0"/>
    </font>
    <font>
      <sz val="15"/>
      <name val="Times New Roman"/>
      <family val="1"/>
    </font>
    <font>
      <sz val="13"/>
      <name val="Calibri"/>
      <family val="2"/>
    </font>
    <font>
      <b/>
      <sz val="14"/>
      <name val="Times New Roman"/>
      <family val="1"/>
    </font>
    <font>
      <sz val="14"/>
      <name val="Times New Roman"/>
      <family val="1"/>
    </font>
    <font>
      <sz val="14"/>
      <name val="Calibri"/>
      <family val="2"/>
    </font>
    <font>
      <i/>
      <sz val="14"/>
      <name val="Times New Roman"/>
      <family val="1"/>
    </font>
    <font>
      <sz val="14"/>
      <color indexed="8"/>
      <name val="Times New Roman"/>
      <family val="1"/>
    </font>
    <font>
      <sz val="14"/>
      <color indexed="10"/>
      <name val="Times New Roman"/>
      <family val="1"/>
    </font>
    <font>
      <b/>
      <sz val="14"/>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color indexed="63"/>
      </left>
      <right style="thin"/>
      <top style="thin"/>
      <bottom>
        <color indexed="63"/>
      </bottom>
    </border>
    <border>
      <left style="medium"/>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style="medium"/>
      <top style="thin"/>
      <bottom style="thin"/>
    </border>
    <border>
      <left style="thin"/>
      <right style="thin"/>
      <top style="medium"/>
      <bottom style="thin"/>
    </border>
    <border>
      <left>
        <color indexed="63"/>
      </left>
      <right style="thin"/>
      <top style="thin"/>
      <bottom style="thin"/>
    </border>
    <border>
      <left style="medium"/>
      <right style="thin"/>
      <top style="medium"/>
      <bottom style="thin"/>
    </border>
    <border>
      <left style="thin"/>
      <right style="thin"/>
      <top style="medium"/>
      <bottom>
        <color indexed="63"/>
      </bottom>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18">
    <xf numFmtId="0" fontId="0" fillId="0" borderId="0" xfId="0" applyAlignment="1">
      <alignment/>
    </xf>
    <xf numFmtId="0" fontId="0" fillId="0" borderId="0" xfId="0" applyFont="1" applyFill="1" applyAlignment="1">
      <alignment/>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0"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4" fontId="22" fillId="0" borderId="11" xfId="0" applyNumberFormat="1" applyFont="1" applyFill="1" applyBorder="1" applyAlignment="1">
      <alignment horizontal="center" vertical="center" wrapText="1"/>
    </xf>
    <xf numFmtId="9" fontId="22" fillId="0" borderId="11"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2" xfId="0" applyFont="1" applyFill="1" applyBorder="1" applyAlignment="1">
      <alignment horizontal="left" vertical="center" wrapText="1"/>
    </xf>
    <xf numFmtId="4" fontId="22" fillId="0" borderId="12" xfId="0" applyNumberFormat="1" applyFont="1" applyFill="1" applyBorder="1" applyAlignment="1">
      <alignment horizontal="center" vertical="center" wrapText="1"/>
    </xf>
    <xf numFmtId="9" fontId="22" fillId="0" borderId="12"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10"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10" fontId="22" fillId="0" borderId="12" xfId="0" applyNumberFormat="1" applyFont="1" applyFill="1" applyBorder="1" applyAlignment="1">
      <alignment horizontal="left" vertical="center" wrapText="1"/>
    </xf>
    <xf numFmtId="4" fontId="22" fillId="0" borderId="12" xfId="0" applyNumberFormat="1" applyFont="1" applyFill="1" applyBorder="1" applyAlignment="1">
      <alignment horizontal="left" vertical="top" wrapText="1"/>
    </xf>
    <xf numFmtId="4" fontId="22" fillId="0" borderId="12" xfId="0" applyNumberFormat="1" applyFont="1" applyFill="1" applyBorder="1" applyAlignment="1" quotePrefix="1">
      <alignment horizontal="left" vertical="top" wrapText="1"/>
    </xf>
    <xf numFmtId="0" fontId="22" fillId="0" borderId="0" xfId="0" applyFont="1" applyFill="1" applyAlignment="1">
      <alignment/>
    </xf>
    <xf numFmtId="4" fontId="21" fillId="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4" fontId="22" fillId="0" borderId="11" xfId="0" applyNumberFormat="1" applyFont="1" applyFill="1" applyBorder="1" applyAlignment="1" quotePrefix="1">
      <alignment horizontal="left" vertical="center" wrapText="1"/>
    </xf>
    <xf numFmtId="4" fontId="22" fillId="0" borderId="13" xfId="0" applyNumberFormat="1" applyFont="1" applyFill="1" applyBorder="1" applyAlignment="1">
      <alignment horizontal="center" vertical="center" wrapText="1"/>
    </xf>
    <xf numFmtId="9" fontId="22" fillId="0" borderId="13" xfId="0" applyNumberFormat="1"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10" fontId="22" fillId="0" borderId="13" xfId="0" applyNumberFormat="1" applyFont="1" applyFill="1" applyBorder="1" applyAlignment="1">
      <alignment horizontal="center" vertical="center" wrapText="1"/>
    </xf>
    <xf numFmtId="4" fontId="22" fillId="0" borderId="13" xfId="0" applyNumberFormat="1" applyFont="1" applyFill="1" applyBorder="1" applyAlignment="1">
      <alignment horizontal="left" vertical="top" wrapText="1"/>
    </xf>
    <xf numFmtId="0" fontId="22" fillId="0" borderId="13" xfId="0" applyFont="1" applyFill="1" applyBorder="1" applyAlignment="1">
      <alignment horizontal="center" vertical="center"/>
    </xf>
    <xf numFmtId="4"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left"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center" vertical="center" wrapText="1"/>
    </xf>
    <xf numFmtId="180" fontId="22" fillId="0" borderId="11" xfId="42" applyNumberFormat="1" applyFont="1" applyFill="1" applyBorder="1" applyAlignment="1">
      <alignment horizontal="center" vertical="center" wrapText="1"/>
    </xf>
    <xf numFmtId="180" fontId="22" fillId="0" borderId="12" xfId="42" applyNumberFormat="1" applyFont="1" applyFill="1" applyBorder="1" applyAlignment="1">
      <alignment horizontal="center" vertical="center" wrapText="1"/>
    </xf>
    <xf numFmtId="4" fontId="22" fillId="0" borderId="12" xfId="0" applyNumberFormat="1" applyFont="1" applyFill="1" applyBorder="1" applyAlignment="1" quotePrefix="1">
      <alignment horizontal="left" vertical="center" wrapText="1"/>
    </xf>
    <xf numFmtId="0" fontId="0" fillId="0" borderId="0" xfId="0" applyFont="1" applyFill="1" applyAlignment="1">
      <alignment vertical="center"/>
    </xf>
    <xf numFmtId="0" fontId="22"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ill="1" applyAlignment="1">
      <alignment horizontal="lef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2" fontId="23" fillId="0" borderId="10" xfId="0" applyNumberFormat="1" applyFont="1" applyFill="1" applyBorder="1" applyAlignment="1">
      <alignment horizontal="center" vertical="center" wrapText="1"/>
    </xf>
    <xf numFmtId="43" fontId="23" fillId="0" borderId="10" xfId="42" applyFont="1" applyFill="1" applyBorder="1" applyAlignment="1">
      <alignment horizontal="right" vertical="center" wrapText="1"/>
    </xf>
    <xf numFmtId="0" fontId="26" fillId="0" borderId="10" xfId="0" applyFont="1" applyFill="1" applyBorder="1" applyAlignment="1">
      <alignment/>
    </xf>
    <xf numFmtId="2" fontId="23" fillId="0" borderId="10" xfId="0" applyNumberFormat="1"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2" xfId="0" applyFont="1" applyFill="1" applyBorder="1" applyAlignment="1">
      <alignment horizontal="left" vertical="center" wrapText="1"/>
    </xf>
    <xf numFmtId="4" fontId="26" fillId="0" borderId="12" xfId="0" applyNumberFormat="1" applyFont="1" applyFill="1" applyBorder="1" applyAlignment="1">
      <alignment horizontal="center" vertical="center" wrapText="1"/>
    </xf>
    <xf numFmtId="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10" fontId="26" fillId="0" borderId="12" xfId="0" applyNumberFormat="1" applyFont="1" applyFill="1" applyBorder="1" applyAlignment="1">
      <alignment horizontal="left" vertical="center" wrapText="1"/>
    </xf>
    <xf numFmtId="10" fontId="26" fillId="0" borderId="12" xfId="0" applyNumberFormat="1" applyFont="1" applyFill="1" applyBorder="1" applyAlignment="1">
      <alignment horizontal="center" vertical="center" wrapText="1"/>
    </xf>
    <xf numFmtId="4" fontId="26" fillId="0" borderId="12" xfId="0" applyNumberFormat="1" applyFont="1" applyFill="1" applyBorder="1" applyAlignment="1">
      <alignment horizontal="left" vertical="top" wrapText="1"/>
    </xf>
    <xf numFmtId="0" fontId="26" fillId="0" borderId="12" xfId="0" applyFont="1" applyFill="1" applyBorder="1" applyAlignment="1">
      <alignment horizontal="center" vertical="center"/>
    </xf>
    <xf numFmtId="0" fontId="26" fillId="0" borderId="12" xfId="0" applyFont="1" applyFill="1" applyBorder="1" applyAlignment="1" quotePrefix="1">
      <alignment horizontal="left" vertical="center" wrapText="1"/>
    </xf>
    <xf numFmtId="2" fontId="26" fillId="0" borderId="12"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10" fontId="26" fillId="0" borderId="13" xfId="0" applyNumberFormat="1" applyFont="1" applyFill="1" applyBorder="1" applyAlignment="1">
      <alignment horizontal="center" vertical="center" wrapText="1"/>
    </xf>
    <xf numFmtId="2"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9" fontId="26" fillId="0" borderId="13" xfId="0" applyNumberFormat="1" applyFont="1" applyFill="1" applyBorder="1" applyAlignment="1">
      <alignment horizontal="center" vertical="center" wrapText="1"/>
    </xf>
    <xf numFmtId="3"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left" vertical="top" wrapText="1"/>
    </xf>
    <xf numFmtId="0" fontId="26" fillId="0" borderId="13" xfId="0" applyFont="1" applyFill="1" applyBorder="1" applyAlignment="1">
      <alignment horizontal="center" vertical="center"/>
    </xf>
    <xf numFmtId="4" fontId="0" fillId="0" borderId="0" xfId="0" applyNumberFormat="1" applyFont="1" applyFill="1" applyAlignment="1">
      <alignment/>
    </xf>
    <xf numFmtId="0" fontId="26" fillId="0" borderId="14" xfId="0" applyFont="1" applyFill="1" applyBorder="1" applyAlignment="1">
      <alignment horizontal="center" vertical="center" wrapText="1"/>
    </xf>
    <xf numFmtId="10" fontId="26" fillId="0" borderId="14" xfId="0" applyNumberFormat="1" applyFont="1" applyFill="1" applyBorder="1" applyAlignment="1">
      <alignment horizontal="left" vertical="center" wrapText="1"/>
    </xf>
    <xf numFmtId="10" fontId="26"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left" vertical="top"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wrapText="1"/>
    </xf>
    <xf numFmtId="10" fontId="26" fillId="0" borderId="15" xfId="0" applyNumberFormat="1" applyFont="1" applyFill="1" applyBorder="1" applyAlignment="1">
      <alignment horizontal="left" vertical="center" wrapText="1"/>
    </xf>
    <xf numFmtId="10" fontId="26" fillId="0" borderId="15" xfId="0" applyNumberFormat="1" applyFont="1" applyFill="1" applyBorder="1" applyAlignment="1">
      <alignment horizontal="center" vertical="center" wrapText="1"/>
    </xf>
    <xf numFmtId="2"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9" fontId="26" fillId="0" borderId="15"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left" vertical="top" wrapText="1"/>
    </xf>
    <xf numFmtId="0" fontId="26" fillId="0" borderId="15" xfId="0" applyFont="1" applyFill="1" applyBorder="1" applyAlignment="1">
      <alignment horizontal="center" vertical="center"/>
    </xf>
    <xf numFmtId="4" fontId="26" fillId="0" borderId="12" xfId="0" applyNumberFormat="1" applyFont="1" applyFill="1" applyBorder="1" applyAlignment="1" quotePrefix="1">
      <alignment horizontal="center" vertical="center" wrapText="1"/>
    </xf>
    <xf numFmtId="10" fontId="26" fillId="24" borderId="12" xfId="0" applyNumberFormat="1" applyFont="1" applyFill="1" applyBorder="1" applyAlignment="1">
      <alignment horizontal="left" vertical="center" wrapText="1"/>
    </xf>
    <xf numFmtId="0" fontId="21" fillId="0" borderId="16" xfId="0" applyFont="1" applyFill="1" applyBorder="1" applyAlignment="1">
      <alignment horizontal="center" vertical="center" wrapText="1"/>
    </xf>
    <xf numFmtId="4" fontId="22" fillId="0" borderId="17" xfId="0" applyNumberFormat="1" applyFont="1" applyFill="1" applyBorder="1" applyAlignment="1">
      <alignment horizontal="center" vertical="center" wrapText="1"/>
    </xf>
    <xf numFmtId="9" fontId="22" fillId="0" borderId="17" xfId="0" applyNumberFormat="1" applyFont="1" applyFill="1" applyBorder="1" applyAlignment="1">
      <alignment horizontal="center" vertical="center" wrapText="1"/>
    </xf>
    <xf numFmtId="3" fontId="22" fillId="0" borderId="17" xfId="0" applyNumberFormat="1" applyFont="1" applyFill="1" applyBorder="1" applyAlignment="1">
      <alignment horizontal="center" vertical="center" wrapText="1"/>
    </xf>
    <xf numFmtId="10" fontId="22" fillId="0" borderId="17"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10" fontId="22" fillId="0" borderId="17" xfId="0" applyNumberFormat="1" applyFont="1" applyFill="1" applyBorder="1" applyAlignment="1">
      <alignment horizontal="left" vertical="center" wrapText="1"/>
    </xf>
    <xf numFmtId="4" fontId="22" fillId="0" borderId="11" xfId="0" applyNumberFormat="1" applyFont="1" applyFill="1" applyBorder="1" applyAlignment="1">
      <alignment horizontal="left" vertical="center" wrapText="1"/>
    </xf>
    <xf numFmtId="0" fontId="22" fillId="0" borderId="11" xfId="0" applyFont="1" applyFill="1" applyBorder="1" applyAlignment="1" quotePrefix="1">
      <alignment horizontal="left" vertical="center" wrapText="1"/>
    </xf>
    <xf numFmtId="4" fontId="22" fillId="0" borderId="11" xfId="0" applyNumberFormat="1" applyFont="1" applyFill="1" applyBorder="1" applyAlignment="1">
      <alignment vertical="top" wrapText="1"/>
    </xf>
    <xf numFmtId="4" fontId="22" fillId="0" borderId="11" xfId="0" applyNumberFormat="1" applyFont="1" applyFill="1" applyBorder="1" applyAlignment="1" quotePrefix="1">
      <alignment vertical="top" wrapText="1"/>
    </xf>
    <xf numFmtId="10" fontId="22" fillId="0" borderId="11" xfId="0" applyNumberFormat="1" applyFont="1" applyFill="1" applyBorder="1" applyAlignment="1">
      <alignment horizontal="left" vertical="center" wrapText="1"/>
    </xf>
    <xf numFmtId="10" fontId="21" fillId="0" borderId="13" xfId="0" applyNumberFormat="1" applyFont="1" applyFill="1" applyBorder="1" applyAlignment="1">
      <alignment horizontal="center" vertical="center" wrapText="1"/>
    </xf>
    <xf numFmtId="0" fontId="0" fillId="0" borderId="13" xfId="0" applyFont="1" applyFill="1" applyBorder="1" applyAlignment="1">
      <alignment/>
    </xf>
    <xf numFmtId="0" fontId="21" fillId="0" borderId="16" xfId="0" applyFont="1" applyFill="1" applyBorder="1" applyAlignment="1">
      <alignment horizontal="center" vertical="center"/>
    </xf>
    <xf numFmtId="0" fontId="22" fillId="24" borderId="13" xfId="0" applyFont="1" applyFill="1" applyBorder="1" applyAlignment="1">
      <alignment horizontal="left" vertical="center" wrapText="1"/>
    </xf>
    <xf numFmtId="0" fontId="22" fillId="24" borderId="13" xfId="0" applyFont="1" applyFill="1" applyBorder="1" applyAlignment="1">
      <alignment horizontal="center" vertical="center" wrapText="1"/>
    </xf>
    <xf numFmtId="43" fontId="21" fillId="0" borderId="13" xfId="42"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2" fontId="21" fillId="0" borderId="13" xfId="0" applyNumberFormat="1" applyFont="1" applyFill="1" applyBorder="1" applyAlignment="1">
      <alignment horizontal="center" vertical="center" wrapText="1"/>
    </xf>
    <xf numFmtId="190" fontId="22" fillId="0" borderId="10" xfId="0" applyNumberFormat="1" applyFont="1" applyFill="1" applyBorder="1" applyAlignment="1">
      <alignment horizontal="center" vertical="center" wrapText="1"/>
    </xf>
    <xf numFmtId="4" fontId="22" fillId="0" borderId="10" xfId="0" applyNumberFormat="1" applyFont="1" applyFill="1" applyBorder="1" applyAlignment="1" quotePrefix="1">
      <alignment horizontal="left" vertical="top" wrapText="1"/>
    </xf>
    <xf numFmtId="0" fontId="22" fillId="0" borderId="11" xfId="0" applyFont="1" applyFill="1" applyBorder="1" applyAlignment="1">
      <alignment vertical="center" wrapText="1"/>
    </xf>
    <xf numFmtId="4" fontId="22" fillId="0" borderId="11" xfId="0" applyNumberFormat="1" applyFont="1" applyFill="1" applyBorder="1" applyAlignment="1">
      <alignment horizontal="left" vertical="top" wrapText="1"/>
    </xf>
    <xf numFmtId="49" fontId="22" fillId="0" borderId="11" xfId="0" applyNumberFormat="1" applyFont="1" applyFill="1" applyBorder="1" applyAlignment="1">
      <alignment/>
    </xf>
    <xf numFmtId="49" fontId="22" fillId="0" borderId="13" xfId="0" applyNumberFormat="1" applyFont="1" applyFill="1" applyBorder="1" applyAlignment="1">
      <alignment/>
    </xf>
    <xf numFmtId="10" fontId="22" fillId="0" borderId="13" xfId="0" applyNumberFormat="1" applyFont="1" applyFill="1" applyBorder="1" applyAlignment="1">
      <alignment horizontal="left" vertical="center" wrapText="1"/>
    </xf>
    <xf numFmtId="0" fontId="26" fillId="0" borderId="17" xfId="0" applyFont="1" applyFill="1" applyBorder="1" applyAlignment="1">
      <alignment horizontal="center" vertical="center" wrapText="1"/>
    </xf>
    <xf numFmtId="10" fontId="26" fillId="24" borderId="12" xfId="0" applyNumberFormat="1" applyFont="1" applyFill="1" applyBorder="1" applyAlignment="1" quotePrefix="1">
      <alignment horizontal="left" vertical="center" wrapText="1"/>
    </xf>
    <xf numFmtId="0" fontId="28" fillId="0" borderId="10" xfId="0" applyFont="1" applyFill="1" applyBorder="1" applyAlignment="1">
      <alignment horizontal="center" vertical="center" wrapText="1"/>
    </xf>
    <xf numFmtId="180" fontId="22" fillId="0" borderId="17" xfId="42" applyNumberFormat="1" applyFont="1" applyFill="1" applyBorder="1" applyAlignment="1">
      <alignment horizontal="center" vertical="center" wrapText="1"/>
    </xf>
    <xf numFmtId="4" fontId="22" fillId="0" borderId="17" xfId="0" applyNumberFormat="1" applyFont="1" applyFill="1" applyBorder="1" applyAlignment="1" quotePrefix="1">
      <alignment horizontal="left" vertical="center" wrapText="1"/>
    </xf>
    <xf numFmtId="10" fontId="22" fillId="0" borderId="11" xfId="0" applyNumberFormat="1" applyFont="1" applyFill="1" applyBorder="1" applyAlignment="1" quotePrefix="1">
      <alignment horizontal="left" vertical="center" wrapText="1"/>
    </xf>
    <xf numFmtId="0" fontId="28" fillId="0" borderId="10" xfId="0" applyFont="1" applyBorder="1" applyAlignment="1">
      <alignment horizontal="center"/>
    </xf>
    <xf numFmtId="0" fontId="29" fillId="0" borderId="11"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1" xfId="0" applyFont="1" applyFill="1" applyBorder="1" applyAlignment="1" quotePrefix="1">
      <alignment horizontal="left" vertical="center" wrapText="1"/>
    </xf>
    <xf numFmtId="4" fontId="29" fillId="0" borderId="11"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left" vertical="center" wrapText="1"/>
    </xf>
    <xf numFmtId="4" fontId="29" fillId="0" borderId="12" xfId="0" applyNumberFormat="1" applyFont="1" applyFill="1" applyBorder="1" applyAlignment="1">
      <alignment horizontal="center" vertical="center" wrapText="1"/>
    </xf>
    <xf numFmtId="10" fontId="29" fillId="24" borderId="12" xfId="0" applyNumberFormat="1" applyFont="1" applyFill="1" applyBorder="1" applyAlignment="1">
      <alignment horizontal="left" vertical="center" wrapText="1"/>
    </xf>
    <xf numFmtId="10" fontId="29" fillId="0" borderId="12" xfId="0" applyNumberFormat="1" applyFont="1" applyFill="1" applyBorder="1" applyAlignment="1">
      <alignment horizontal="left" vertical="center" wrapText="1"/>
    </xf>
    <xf numFmtId="10" fontId="29" fillId="0" borderId="12" xfId="0" applyNumberFormat="1" applyFont="1" applyFill="1" applyBorder="1" applyAlignment="1">
      <alignment horizontal="center" vertical="center" wrapText="1"/>
    </xf>
    <xf numFmtId="2" fontId="29" fillId="0" borderId="12"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vertical="center" wrapText="1"/>
    </xf>
    <xf numFmtId="0" fontId="29" fillId="0" borderId="14" xfId="0" applyFont="1" applyFill="1" applyBorder="1" applyAlignment="1">
      <alignment horizontal="left" vertical="center" wrapText="1"/>
    </xf>
    <xf numFmtId="4" fontId="29" fillId="0" borderId="14" xfId="0" applyNumberFormat="1" applyFont="1" applyFill="1" applyBorder="1" applyAlignment="1">
      <alignment horizontal="center" vertical="center" wrapText="1"/>
    </xf>
    <xf numFmtId="10" fontId="29" fillId="0" borderId="14" xfId="0" applyNumberFormat="1" applyFont="1" applyFill="1" applyBorder="1" applyAlignment="1">
      <alignment horizontal="left" vertical="center" wrapText="1"/>
    </xf>
    <xf numFmtId="10" fontId="29" fillId="0" borderId="14" xfId="0" applyNumberFormat="1" applyFont="1" applyFill="1" applyBorder="1" applyAlignment="1" quotePrefix="1">
      <alignment horizontal="left" vertical="center" wrapText="1"/>
    </xf>
    <xf numFmtId="10" fontId="29" fillId="0" borderId="14" xfId="0" applyNumberFormat="1"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0" fontId="29" fillId="24" borderId="13"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24" borderId="13" xfId="0"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10" fontId="29" fillId="24" borderId="17" xfId="0" applyNumberFormat="1" applyFont="1" applyFill="1" applyBorder="1" applyAlignment="1" quotePrefix="1">
      <alignment horizontal="center" vertical="center" wrapText="1"/>
    </xf>
    <xf numFmtId="10" fontId="29" fillId="0" borderId="17" xfId="0" applyNumberFormat="1" applyFont="1" applyFill="1" applyBorder="1" applyAlignment="1">
      <alignment horizontal="left" vertical="center" wrapText="1"/>
    </xf>
    <xf numFmtId="10" fontId="29" fillId="0" borderId="17" xfId="0" applyNumberFormat="1" applyFont="1" applyFill="1" applyBorder="1" applyAlignment="1">
      <alignment horizontal="center" vertical="center" wrapText="1"/>
    </xf>
    <xf numFmtId="10" fontId="29" fillId="0" borderId="17" xfId="0" applyNumberFormat="1" applyFont="1" applyFill="1" applyBorder="1" applyAlignment="1" quotePrefix="1">
      <alignment horizontal="center" vertical="center" wrapText="1"/>
    </xf>
    <xf numFmtId="2" fontId="29" fillId="0" borderId="17" xfId="0" applyNumberFormat="1" applyFont="1" applyFill="1" applyBorder="1" applyAlignment="1">
      <alignment horizontal="center" vertical="center" wrapText="1"/>
    </xf>
    <xf numFmtId="0" fontId="0" fillId="0" borderId="11" xfId="0" applyFont="1" applyFill="1" applyBorder="1" applyAlignment="1" quotePrefix="1">
      <alignment horizontal="center" vertical="center" wrapText="1"/>
    </xf>
    <xf numFmtId="0" fontId="0" fillId="0" borderId="12" xfId="0" applyFont="1" applyFill="1" applyBorder="1" applyAlignment="1" quotePrefix="1">
      <alignment horizontal="center" vertical="center" wrapText="1"/>
    </xf>
    <xf numFmtId="0" fontId="0" fillId="0" borderId="17" xfId="0" applyFont="1" applyFill="1" applyBorder="1" applyAlignment="1" quotePrefix="1">
      <alignment horizontal="center" vertical="center" wrapText="1"/>
    </xf>
    <xf numFmtId="0" fontId="0" fillId="0" borderId="14" xfId="0" applyFont="1" applyFill="1" applyBorder="1" applyAlignment="1" quotePrefix="1">
      <alignment horizontal="center" vertical="center" wrapText="1"/>
    </xf>
    <xf numFmtId="0" fontId="0" fillId="0" borderId="16" xfId="0" applyFont="1" applyFill="1" applyBorder="1" applyAlignment="1" quotePrefix="1">
      <alignment horizontal="center" vertical="center" wrapText="1"/>
    </xf>
    <xf numFmtId="0" fontId="29"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4" fontId="29" fillId="0" borderId="18" xfId="0" applyNumberFormat="1" applyFont="1" applyFill="1" applyBorder="1" applyAlignment="1">
      <alignment horizontal="center" vertical="center" wrapText="1"/>
    </xf>
    <xf numFmtId="0" fontId="0" fillId="0" borderId="18" xfId="0" applyFont="1" applyFill="1" applyBorder="1" applyAlignment="1">
      <alignment/>
    </xf>
    <xf numFmtId="0" fontId="32" fillId="24" borderId="0" xfId="0" applyFont="1" applyFill="1" applyAlignment="1">
      <alignment/>
    </xf>
    <xf numFmtId="0" fontId="32" fillId="24" borderId="0" xfId="0" applyFont="1" applyFill="1" applyAlignment="1">
      <alignment horizontal="left"/>
    </xf>
    <xf numFmtId="0" fontId="32" fillId="24" borderId="0" xfId="0" applyFont="1" applyFill="1" applyAlignment="1">
      <alignment horizontal="center"/>
    </xf>
    <xf numFmtId="0" fontId="32" fillId="24" borderId="0" xfId="0" applyFont="1" applyFill="1" applyAlignment="1">
      <alignment horizontal="center" vertical="center"/>
    </xf>
    <xf numFmtId="49" fontId="32" fillId="24" borderId="0" xfId="0" applyNumberFormat="1" applyFont="1" applyFill="1" applyAlignment="1">
      <alignment horizontal="center" vertical="center" wrapText="1"/>
    </xf>
    <xf numFmtId="0" fontId="32" fillId="24" borderId="0" xfId="0"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vertical="center" wrapText="1"/>
    </xf>
    <xf numFmtId="49" fontId="29" fillId="0" borderId="0" xfId="0" applyNumberFormat="1" applyFont="1" applyFill="1" applyAlignment="1">
      <alignment horizontal="center" vertical="center" wrapText="1"/>
    </xf>
    <xf numFmtId="0" fontId="29" fillId="0" borderId="0" xfId="0" applyFont="1" applyFill="1" applyAlignment="1">
      <alignment horizontal="center" vertical="center"/>
    </xf>
    <xf numFmtId="0" fontId="29" fillId="0" borderId="0" xfId="0" applyFont="1" applyFill="1" applyAlignment="1">
      <alignment horizontal="left"/>
    </xf>
    <xf numFmtId="0" fontId="29" fillId="0" borderId="0" xfId="0" applyFont="1" applyFill="1" applyAlignment="1">
      <alignment horizontal="center" vertical="center" wrapText="1"/>
    </xf>
    <xf numFmtId="0" fontId="28" fillId="0" borderId="19" xfId="0" applyFont="1" applyFill="1" applyBorder="1" applyAlignment="1">
      <alignment horizontal="center" vertical="center" wrapText="1"/>
    </xf>
    <xf numFmtId="0" fontId="28" fillId="0" borderId="16"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2" xfId="0"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29" fillId="0" borderId="10" xfId="0" applyFont="1" applyFill="1" applyBorder="1" applyAlignment="1">
      <alignment vertical="center" wrapText="1"/>
    </xf>
    <xf numFmtId="49" fontId="28" fillId="0" borderId="16" xfId="0" applyNumberFormat="1" applyFont="1" applyFill="1" applyBorder="1" applyAlignment="1">
      <alignment horizontal="center" vertical="center" wrapText="1"/>
    </xf>
    <xf numFmtId="0" fontId="33" fillId="24" borderId="0" xfId="0" applyFont="1" applyFill="1" applyAlignment="1">
      <alignment/>
    </xf>
    <xf numFmtId="0" fontId="33" fillId="24" borderId="0" xfId="0" applyFont="1" applyFill="1" applyAlignment="1">
      <alignment horizontal="center"/>
    </xf>
    <xf numFmtId="0" fontId="33" fillId="24" borderId="0" xfId="0" applyFont="1" applyFill="1" applyAlignment="1">
      <alignment horizontal="left"/>
    </xf>
    <xf numFmtId="0" fontId="33" fillId="24" borderId="0" xfId="0" applyFont="1" applyFill="1" applyAlignment="1">
      <alignment horizontal="center" vertical="center"/>
    </xf>
    <xf numFmtId="49" fontId="33" fillId="24" borderId="0" xfId="0" applyNumberFormat="1" applyFont="1" applyFill="1" applyAlignment="1">
      <alignment horizontal="center" vertical="center" wrapText="1"/>
    </xf>
    <xf numFmtId="0" fontId="33" fillId="24" borderId="0" xfId="0" applyFont="1" applyFill="1" applyAlignment="1">
      <alignment horizontal="center" vertical="center" wrapText="1"/>
    </xf>
    <xf numFmtId="0" fontId="29" fillId="24" borderId="0" xfId="0" applyFont="1" applyFill="1" applyAlignment="1">
      <alignment/>
    </xf>
    <xf numFmtId="0" fontId="29" fillId="0" borderId="15" xfId="0" applyFont="1" applyFill="1" applyBorder="1" applyAlignment="1">
      <alignment horizontal="center" vertical="top" wrapText="1"/>
    </xf>
    <xf numFmtId="0" fontId="29" fillId="0" borderId="0" xfId="0" applyFont="1" applyFill="1" applyAlignment="1">
      <alignment vertical="center"/>
    </xf>
    <xf numFmtId="0" fontId="29" fillId="0" borderId="0" xfId="0" applyFont="1" applyFill="1" applyAlignment="1">
      <alignment horizontal="left" vertical="center" wrapText="1"/>
    </xf>
    <xf numFmtId="0" fontId="29" fillId="25" borderId="0" xfId="0" applyFont="1" applyFill="1" applyAlignment="1">
      <alignment vertical="center"/>
    </xf>
    <xf numFmtId="0" fontId="29" fillId="24" borderId="0" xfId="0" applyFont="1" applyFill="1" applyAlignment="1">
      <alignment vertical="center"/>
    </xf>
    <xf numFmtId="0" fontId="29" fillId="0" borderId="10" xfId="0" applyFont="1" applyFill="1" applyBorder="1" applyAlignment="1">
      <alignment horizontal="justify" vertical="center" wrapText="1"/>
    </xf>
    <xf numFmtId="0" fontId="29" fillId="0" borderId="23" xfId="0" applyFont="1" applyFill="1" applyBorder="1" applyAlignment="1">
      <alignment horizontal="left" vertical="center" wrapText="1"/>
    </xf>
    <xf numFmtId="0" fontId="33" fillId="0" borderId="2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14"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29" fillId="0" borderId="16" xfId="0" applyFont="1" applyFill="1" applyBorder="1" applyAlignment="1">
      <alignment horizontal="center" vertical="center" wrapText="1"/>
    </xf>
    <xf numFmtId="49" fontId="29" fillId="0" borderId="16" xfId="0" applyNumberFormat="1" applyFont="1" applyFill="1" applyBorder="1" applyAlignment="1">
      <alignment horizontal="center" vertical="center" wrapText="1"/>
    </xf>
    <xf numFmtId="0" fontId="33" fillId="0" borderId="23" xfId="0" applyFont="1" applyFill="1" applyBorder="1" applyAlignment="1">
      <alignment horizontal="left" vertical="center" wrapText="1"/>
    </xf>
    <xf numFmtId="0" fontId="34" fillId="0" borderId="22" xfId="0" applyFont="1" applyFill="1" applyBorder="1" applyAlignment="1">
      <alignment horizontal="center" vertical="center" wrapText="1"/>
    </xf>
    <xf numFmtId="0" fontId="34" fillId="0" borderId="14" xfId="0" applyFont="1" applyFill="1" applyBorder="1" applyAlignment="1">
      <alignment horizontal="center" vertical="center" wrapText="1"/>
    </xf>
    <xf numFmtId="49" fontId="34" fillId="0" borderId="16" xfId="0" applyNumberFormat="1" applyFont="1" applyFill="1" applyBorder="1" applyAlignment="1">
      <alignment horizontal="center" vertical="center" wrapText="1"/>
    </xf>
    <xf numFmtId="0" fontId="34" fillId="0" borderId="16" xfId="0" applyFont="1" applyFill="1" applyBorder="1" applyAlignment="1">
      <alignment horizontal="center" vertical="center" wrapText="1"/>
    </xf>
    <xf numFmtId="49" fontId="33" fillId="0" borderId="16" xfId="0" applyNumberFormat="1"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24" borderId="10" xfId="0" applyFont="1" applyFill="1" applyBorder="1" applyAlignment="1">
      <alignment horizontal="left" vertical="center" wrapText="1"/>
    </xf>
    <xf numFmtId="0" fontId="33" fillId="24" borderId="10" xfId="0" applyFont="1" applyFill="1" applyBorder="1" applyAlignment="1">
      <alignment horizontal="center" vertical="center" wrapText="1"/>
    </xf>
    <xf numFmtId="0" fontId="33" fillId="24" borderId="15" xfId="0" applyFont="1" applyFill="1" applyBorder="1" applyAlignment="1">
      <alignment horizontal="center" vertical="center" wrapText="1"/>
    </xf>
    <xf numFmtId="0" fontId="33" fillId="24" borderId="23" xfId="0" applyFont="1" applyFill="1" applyBorder="1" applyAlignment="1">
      <alignment horizontal="left" vertical="center" wrapText="1"/>
    </xf>
    <xf numFmtId="0" fontId="34" fillId="24" borderId="22" xfId="0" applyFont="1" applyFill="1" applyBorder="1" applyAlignment="1">
      <alignment horizontal="center" vertical="center" wrapText="1"/>
    </xf>
    <xf numFmtId="0" fontId="34" fillId="24" borderId="14" xfId="0" applyFont="1" applyFill="1" applyBorder="1" applyAlignment="1">
      <alignment horizontal="center" vertical="center" wrapText="1"/>
    </xf>
    <xf numFmtId="49" fontId="34" fillId="24" borderId="16" xfId="0" applyNumberFormat="1"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3" fillId="24" borderId="22" xfId="0" applyFont="1" applyFill="1" applyBorder="1" applyAlignment="1">
      <alignment horizontal="center" vertical="center" wrapText="1"/>
    </xf>
    <xf numFmtId="0" fontId="33" fillId="24" borderId="14" xfId="0" applyFont="1" applyFill="1" applyBorder="1" applyAlignment="1">
      <alignment horizontal="center" vertical="center" wrapText="1"/>
    </xf>
    <xf numFmtId="49" fontId="33" fillId="24" borderId="10" xfId="0" applyNumberFormat="1" applyFont="1" applyFill="1" applyBorder="1" applyAlignment="1">
      <alignment horizontal="center" vertical="center" wrapText="1"/>
    </xf>
    <xf numFmtId="0" fontId="33" fillId="0" borderId="0" xfId="0" applyFont="1" applyAlignment="1">
      <alignment/>
    </xf>
    <xf numFmtId="0" fontId="33" fillId="24" borderId="23" xfId="0" applyFont="1" applyFill="1" applyBorder="1" applyAlignment="1">
      <alignment horizontal="center" vertical="center" wrapText="1"/>
    </xf>
    <xf numFmtId="0" fontId="29" fillId="0" borderId="10" xfId="0" applyFont="1" applyBorder="1" applyAlignment="1">
      <alignment vertical="center" wrapText="1"/>
    </xf>
    <xf numFmtId="0" fontId="31" fillId="0" borderId="0" xfId="0" applyFont="1" applyFill="1" applyAlignment="1">
      <alignment horizontal="center" vertical="center" wrapText="1"/>
    </xf>
    <xf numFmtId="0" fontId="28" fillId="0" borderId="24" xfId="0" applyFont="1" applyFill="1" applyBorder="1" applyAlignment="1">
      <alignment horizontal="center" vertical="center" wrapText="1"/>
    </xf>
    <xf numFmtId="0" fontId="29" fillId="0" borderId="10" xfId="0" applyFont="1" applyBorder="1" applyAlignment="1">
      <alignment horizontal="left" vertical="center" wrapText="1"/>
    </xf>
    <xf numFmtId="0" fontId="29" fillId="0" borderId="10" xfId="0" applyFont="1" applyBorder="1" applyAlignment="1">
      <alignment horizontal="center" vertical="center" wrapText="1"/>
    </xf>
    <xf numFmtId="0" fontId="29" fillId="0" borderId="0" xfId="0" applyFont="1" applyAlignment="1">
      <alignment vertical="center"/>
    </xf>
    <xf numFmtId="0" fontId="29" fillId="0" borderId="0" xfId="0" applyFont="1" applyAlignment="1">
      <alignment horizontal="center" vertical="center"/>
    </xf>
    <xf numFmtId="49" fontId="29" fillId="0" borderId="0" xfId="0" applyNumberFormat="1" applyFont="1" applyAlignment="1">
      <alignment horizontal="center" vertical="center" wrapText="1"/>
    </xf>
    <xf numFmtId="0" fontId="29" fillId="0" borderId="0" xfId="0" applyFont="1" applyAlignment="1">
      <alignment horizontal="center" vertical="center" wrapText="1"/>
    </xf>
    <xf numFmtId="0" fontId="33" fillId="0" borderId="10" xfId="0" applyFont="1" applyFill="1" applyBorder="1" applyAlignment="1">
      <alignment horizontal="justify" vertical="center" wrapText="1"/>
    </xf>
    <xf numFmtId="0" fontId="33" fillId="24" borderId="25" xfId="0" applyFont="1" applyFill="1" applyBorder="1" applyAlignment="1">
      <alignment horizontal="center" vertical="center" wrapText="1"/>
    </xf>
    <xf numFmtId="49" fontId="33" fillId="0" borderId="16" xfId="0" applyNumberFormat="1" applyFont="1" applyBorder="1" applyAlignment="1">
      <alignment horizontal="center" vertical="center" wrapText="1"/>
    </xf>
    <xf numFmtId="0" fontId="33" fillId="0" borderId="10" xfId="0" applyFont="1" applyFill="1" applyBorder="1" applyAlignment="1" quotePrefix="1">
      <alignment horizontal="left" vertical="center" wrapText="1"/>
    </xf>
    <xf numFmtId="0" fontId="33" fillId="24" borderId="19" xfId="0" applyFont="1" applyFill="1" applyBorder="1" applyAlignment="1">
      <alignment horizontal="center" vertical="center" wrapText="1"/>
    </xf>
    <xf numFmtId="0" fontId="33" fillId="24" borderId="16" xfId="0" applyFont="1" applyFill="1" applyBorder="1" applyAlignment="1">
      <alignment horizontal="center" vertical="center" wrapText="1"/>
    </xf>
    <xf numFmtId="43" fontId="33" fillId="0" borderId="16" xfId="42" applyFont="1" applyBorder="1" applyAlignment="1">
      <alignment horizontal="center" vertical="center" wrapText="1"/>
    </xf>
    <xf numFmtId="0" fontId="33" fillId="0" borderId="22" xfId="0" applyFont="1" applyBorder="1" applyAlignment="1">
      <alignment horizontal="center" vertical="center" wrapText="1"/>
    </xf>
    <xf numFmtId="0" fontId="33" fillId="0" borderId="15" xfId="0" applyFont="1" applyBorder="1" applyAlignment="1">
      <alignment horizontal="center" vertical="center" wrapText="1"/>
    </xf>
    <xf numFmtId="49" fontId="33" fillId="0" borderId="15" xfId="0" applyNumberFormat="1" applyFont="1" applyBorder="1" applyAlignment="1">
      <alignment horizontal="center" vertical="center" wrapText="1"/>
    </xf>
    <xf numFmtId="0" fontId="33" fillId="0" borderId="15" xfId="0" applyFont="1" applyFill="1" applyBorder="1" applyAlignment="1" quotePrefix="1">
      <alignment horizontal="left" vertical="center" wrapText="1"/>
    </xf>
    <xf numFmtId="0" fontId="33" fillId="0" borderId="23" xfId="0" applyFont="1" applyFill="1" applyBorder="1" applyAlignment="1">
      <alignment horizontal="center" wrapText="1"/>
    </xf>
    <xf numFmtId="0" fontId="33" fillId="24" borderId="19" xfId="0" applyFont="1" applyFill="1" applyBorder="1" applyAlignment="1">
      <alignment horizontal="center" wrapText="1"/>
    </xf>
    <xf numFmtId="0" fontId="33" fillId="24" borderId="16" xfId="0" applyFont="1" applyFill="1" applyBorder="1" applyAlignment="1" quotePrefix="1">
      <alignment horizontal="left" vertical="center" wrapText="1"/>
    </xf>
    <xf numFmtId="0" fontId="33" fillId="0" borderId="16" xfId="0" applyFont="1" applyFill="1" applyBorder="1" applyAlignment="1" quotePrefix="1">
      <alignment horizontal="center" vertical="center" wrapText="1"/>
    </xf>
    <xf numFmtId="0" fontId="33" fillId="0" borderId="16" xfId="0" applyFont="1" applyBorder="1" applyAlignment="1">
      <alignment horizontal="center" vertical="center" wrapText="1"/>
    </xf>
    <xf numFmtId="0" fontId="33" fillId="0" borderId="23" xfId="0" applyFont="1" applyFill="1" applyBorder="1" applyAlignment="1" quotePrefix="1">
      <alignment horizontal="center" vertical="center" wrapText="1"/>
    </xf>
    <xf numFmtId="0" fontId="33" fillId="24" borderId="19" xfId="0" applyFont="1" applyFill="1" applyBorder="1" applyAlignment="1" quotePrefix="1">
      <alignment horizontal="center" vertical="center" wrapText="1"/>
    </xf>
    <xf numFmtId="0" fontId="33" fillId="0" borderId="16" xfId="0" applyFont="1" applyFill="1" applyBorder="1" applyAlignment="1">
      <alignment horizontal="left" vertical="center" wrapText="1"/>
    </xf>
    <xf numFmtId="49" fontId="33" fillId="0" borderId="14" xfId="0" applyNumberFormat="1" applyFont="1" applyBorder="1" applyAlignment="1">
      <alignment horizontal="center" vertical="center" wrapText="1"/>
    </xf>
    <xf numFmtId="0" fontId="33" fillId="0" borderId="14" xfId="0" applyFont="1" applyFill="1" applyBorder="1" applyAlignment="1">
      <alignment horizontal="left" vertical="center" wrapText="1"/>
    </xf>
    <xf numFmtId="0" fontId="28" fillId="0" borderId="26"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8" fillId="0" borderId="0" xfId="0" applyFont="1" applyFill="1" applyAlignment="1">
      <alignment horizontal="center" vertical="center" wrapText="1"/>
    </xf>
    <xf numFmtId="0" fontId="23"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3" fillId="0" borderId="16" xfId="0" applyFont="1" applyFill="1" applyBorder="1" applyAlignment="1">
      <alignment horizontal="center" vertical="center" wrapText="1"/>
    </xf>
    <xf numFmtId="0" fontId="22" fillId="0" borderId="0" xfId="0" applyFont="1" applyFill="1" applyAlignment="1">
      <alignment horizontal="center" vertical="center"/>
    </xf>
    <xf numFmtId="0" fontId="23" fillId="0" borderId="29"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25" xfId="0" applyFont="1" applyFill="1" applyBorder="1" applyAlignment="1">
      <alignment horizontal="left" vertical="center" wrapText="1"/>
    </xf>
    <xf numFmtId="4" fontId="21" fillId="0" borderId="29" xfId="0" applyNumberFormat="1" applyFont="1" applyFill="1" applyBorder="1" applyAlignment="1">
      <alignment horizontal="left" vertical="center" wrapText="1"/>
    </xf>
    <xf numFmtId="4" fontId="21" fillId="0" borderId="30" xfId="0" applyNumberFormat="1" applyFont="1" applyFill="1" applyBorder="1" applyAlignment="1">
      <alignment horizontal="left" vertical="center" wrapText="1"/>
    </xf>
    <xf numFmtId="4" fontId="21" fillId="0" borderId="25" xfId="0" applyNumberFormat="1" applyFont="1" applyFill="1" applyBorder="1" applyAlignment="1">
      <alignment horizontal="left" vertical="center" wrapText="1"/>
    </xf>
    <xf numFmtId="0" fontId="23" fillId="0" borderId="0" xfId="0" applyFont="1" applyFill="1" applyAlignment="1">
      <alignment horizontal="center" vertical="center" wrapText="1"/>
    </xf>
    <xf numFmtId="0" fontId="28" fillId="0" borderId="29" xfId="0" applyFont="1" applyBorder="1" applyAlignment="1">
      <alignment horizontal="left"/>
    </xf>
    <xf numFmtId="0" fontId="28" fillId="0" borderId="30" xfId="0" applyFont="1" applyBorder="1" applyAlignment="1">
      <alignment horizontal="left"/>
    </xf>
    <xf numFmtId="0" fontId="28" fillId="0" borderId="25" xfId="0" applyFont="1" applyBorder="1" applyAlignment="1">
      <alignment horizontal="left"/>
    </xf>
    <xf numFmtId="10" fontId="28" fillId="24" borderId="10" xfId="0" applyNumberFormat="1" applyFont="1" applyFill="1" applyBorder="1" applyAlignment="1">
      <alignment horizontal="left" vertical="center" wrapText="1"/>
    </xf>
    <xf numFmtId="0" fontId="28" fillId="0" borderId="29"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25" xfId="0" applyFont="1" applyFill="1" applyBorder="1" applyAlignment="1">
      <alignment horizontal="center" vertical="center" wrapText="1"/>
    </xf>
    <xf numFmtId="10" fontId="28" fillId="0" borderId="10" xfId="0" applyNumberFormat="1"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4"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6-2018- DỰ ÁN CẤP PHÉP"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vh\Downloads\Phu&#803;%20lu&#803;c%20THEO%20DOI%20CAC%20DU%20AN%20NHA%20DAU%20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PL TÌNH HÌNH DA"/>
      <sheetName val="PL DA ĐANG NC HOAC CB DAU TU"/>
      <sheetName val="PL DA DUOC CAP PHEP"/>
      <sheetName val="2014"/>
      <sheetName val="QI-2015"/>
      <sheetName val="6TD-2015"/>
      <sheetName val="Sheet1"/>
      <sheetName val="Von NS tinh"/>
      <sheetName val="QIII-2015"/>
      <sheetName val="QI-2016"/>
      <sheetName val="Theo Doi"/>
      <sheetName val="Vuong m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5"/>
  <sheetViews>
    <sheetView zoomScale="75" zoomScaleNormal="75" zoomScalePageLayoutView="0" workbookViewId="0" topLeftCell="A1">
      <selection activeCell="C26" sqref="C26"/>
    </sheetView>
  </sheetViews>
  <sheetFormatPr defaultColWidth="8.72265625" defaultRowHeight="16.5"/>
  <cols>
    <col min="1" max="1" width="4.99609375" style="46" customWidth="1"/>
    <col min="2" max="2" width="29.8125" style="1" customWidth="1"/>
    <col min="3" max="3" width="26.99609375" style="49" customWidth="1"/>
    <col min="4" max="4" width="16.453125" style="48" customWidth="1"/>
    <col min="5" max="5" width="11.90625" style="1" customWidth="1"/>
    <col min="6" max="6" width="9.18359375" style="48" customWidth="1"/>
    <col min="7" max="7" width="9.90625" style="1" hidden="1" customWidth="1"/>
    <col min="8" max="8" width="8.453125" style="1" hidden="1" customWidth="1"/>
    <col min="9" max="9" width="10.18359375" style="1" hidden="1" customWidth="1"/>
    <col min="10" max="10" width="9.6328125" style="1" hidden="1" customWidth="1"/>
    <col min="11" max="11" width="10.0859375" style="1" hidden="1" customWidth="1"/>
    <col min="12" max="12" width="7.6328125" style="1" hidden="1" customWidth="1"/>
    <col min="13" max="13" width="10.90625" style="1" hidden="1" customWidth="1"/>
    <col min="14" max="14" width="12.36328125" style="1" hidden="1" customWidth="1"/>
    <col min="15" max="15" width="10.453125" style="1" hidden="1" customWidth="1"/>
    <col min="16" max="17" width="5.8125" style="1" hidden="1" customWidth="1"/>
    <col min="18" max="18" width="0.9140625" style="1" hidden="1" customWidth="1"/>
    <col min="19" max="19" width="6.36328125" style="1" hidden="1" customWidth="1"/>
    <col min="20" max="20" width="9.0859375" style="1" hidden="1" customWidth="1"/>
    <col min="21" max="21" width="9.99609375" style="1" hidden="1" customWidth="1"/>
    <col min="22" max="22" width="6.36328125" style="1" hidden="1" customWidth="1"/>
    <col min="23" max="24" width="18.6328125" style="1" hidden="1" customWidth="1"/>
    <col min="25" max="25" width="17.18359375" style="1" hidden="1" customWidth="1"/>
    <col min="26" max="26" width="0" style="1" hidden="1" customWidth="1"/>
    <col min="27" max="27" width="29.90625" style="49" customWidth="1"/>
    <col min="28" max="28" width="0" style="1" hidden="1" customWidth="1"/>
    <col min="29" max="29" width="11.18359375" style="1" hidden="1" customWidth="1"/>
    <col min="30" max="32" width="0" style="1" hidden="1" customWidth="1"/>
    <col min="33" max="35" width="36.99609375" style="1" hidden="1" customWidth="1"/>
    <col min="36" max="37" width="0" style="1" hidden="1" customWidth="1"/>
    <col min="38" max="38" width="8.90625" style="1" customWidth="1"/>
    <col min="39" max="39" width="10.453125" style="1" bestFit="1" customWidth="1"/>
    <col min="40" max="16384" width="8.90625" style="1" customWidth="1"/>
  </cols>
  <sheetData>
    <row r="1" spans="1:27" ht="106.5" customHeight="1">
      <c r="A1" s="299" t="s">
        <v>201</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row>
    <row r="2" spans="1:33" s="4" customFormat="1" ht="18" customHeight="1">
      <c r="A2" s="287" t="s">
        <v>8</v>
      </c>
      <c r="B2" s="287" t="s">
        <v>9</v>
      </c>
      <c r="C2" s="287" t="s">
        <v>10</v>
      </c>
      <c r="D2" s="287" t="s">
        <v>11</v>
      </c>
      <c r="E2" s="287" t="s">
        <v>12</v>
      </c>
      <c r="F2" s="287" t="s">
        <v>13</v>
      </c>
      <c r="G2" s="51"/>
      <c r="H2" s="287" t="s">
        <v>14</v>
      </c>
      <c r="I2" s="287" t="s">
        <v>15</v>
      </c>
      <c r="J2" s="287" t="s">
        <v>16</v>
      </c>
      <c r="K2" s="287" t="s">
        <v>17</v>
      </c>
      <c r="L2" s="287" t="s">
        <v>18</v>
      </c>
      <c r="M2" s="287" t="s">
        <v>19</v>
      </c>
      <c r="N2" s="287" t="s">
        <v>20</v>
      </c>
      <c r="O2" s="287" t="s">
        <v>21</v>
      </c>
      <c r="P2" s="287" t="s">
        <v>22</v>
      </c>
      <c r="Q2" s="287"/>
      <c r="R2" s="287" t="s">
        <v>23</v>
      </c>
      <c r="S2" s="287" t="s">
        <v>18</v>
      </c>
      <c r="T2" s="287" t="s">
        <v>24</v>
      </c>
      <c r="U2" s="287" t="s">
        <v>25</v>
      </c>
      <c r="V2" s="287" t="s">
        <v>26</v>
      </c>
      <c r="W2" s="287" t="s">
        <v>27</v>
      </c>
      <c r="X2" s="287" t="s">
        <v>28</v>
      </c>
      <c r="Y2" s="287" t="s">
        <v>29</v>
      </c>
      <c r="Z2" s="289" t="s">
        <v>30</v>
      </c>
      <c r="AA2" s="287" t="s">
        <v>148</v>
      </c>
      <c r="AG2" s="292" t="s">
        <v>31</v>
      </c>
    </row>
    <row r="3" spans="1:33" s="4" customFormat="1" ht="19.5" customHeight="1">
      <c r="A3" s="287"/>
      <c r="B3" s="287"/>
      <c r="C3" s="287"/>
      <c r="D3" s="287"/>
      <c r="E3" s="287"/>
      <c r="F3" s="287"/>
      <c r="G3" s="51"/>
      <c r="H3" s="287"/>
      <c r="I3" s="287"/>
      <c r="J3" s="287"/>
      <c r="K3" s="287"/>
      <c r="L3" s="287"/>
      <c r="M3" s="287"/>
      <c r="N3" s="287"/>
      <c r="O3" s="287"/>
      <c r="P3" s="287"/>
      <c r="Q3" s="287"/>
      <c r="R3" s="287"/>
      <c r="S3" s="287"/>
      <c r="T3" s="287"/>
      <c r="U3" s="287"/>
      <c r="V3" s="287"/>
      <c r="W3" s="287"/>
      <c r="X3" s="287"/>
      <c r="Y3" s="287"/>
      <c r="Z3" s="290"/>
      <c r="AA3" s="287"/>
      <c r="AG3" s="292"/>
    </row>
    <row r="4" spans="1:33" s="4" customFormat="1" ht="22.5" customHeight="1">
      <c r="A4" s="287"/>
      <c r="B4" s="287"/>
      <c r="C4" s="287"/>
      <c r="D4" s="287"/>
      <c r="E4" s="287"/>
      <c r="F4" s="291"/>
      <c r="G4" s="51"/>
      <c r="H4" s="287"/>
      <c r="I4" s="287"/>
      <c r="J4" s="287"/>
      <c r="K4" s="287"/>
      <c r="L4" s="287"/>
      <c r="M4" s="287"/>
      <c r="N4" s="287"/>
      <c r="O4" s="287"/>
      <c r="P4" s="51" t="s">
        <v>32</v>
      </c>
      <c r="Q4" s="52" t="s">
        <v>33</v>
      </c>
      <c r="R4" s="288"/>
      <c r="S4" s="287"/>
      <c r="T4" s="287"/>
      <c r="U4" s="287"/>
      <c r="V4" s="287"/>
      <c r="W4" s="288"/>
      <c r="X4" s="287"/>
      <c r="Y4" s="288"/>
      <c r="Z4" s="290"/>
      <c r="AA4" s="287"/>
      <c r="AG4" s="292"/>
    </row>
    <row r="5" spans="1:27" s="4" customFormat="1" ht="28.5" customHeight="1">
      <c r="A5" s="287"/>
      <c r="B5" s="287"/>
      <c r="C5" s="287"/>
      <c r="D5" s="287"/>
      <c r="E5" s="287"/>
      <c r="F5" s="51" t="s">
        <v>34</v>
      </c>
      <c r="G5" s="51"/>
      <c r="H5" s="51" t="s">
        <v>35</v>
      </c>
      <c r="I5" s="51" t="s">
        <v>35</v>
      </c>
      <c r="J5" s="51" t="s">
        <v>35</v>
      </c>
      <c r="K5" s="51" t="s">
        <v>35</v>
      </c>
      <c r="L5" s="287"/>
      <c r="M5" s="51" t="s">
        <v>35</v>
      </c>
      <c r="N5" s="51" t="s">
        <v>35</v>
      </c>
      <c r="O5" s="51"/>
      <c r="P5" s="51" t="s">
        <v>36</v>
      </c>
      <c r="Q5" s="52" t="s">
        <v>36</v>
      </c>
      <c r="R5" s="51" t="s">
        <v>36</v>
      </c>
      <c r="S5" s="287"/>
      <c r="T5" s="51"/>
      <c r="U5" s="51"/>
      <c r="V5" s="51"/>
      <c r="W5" s="54"/>
      <c r="X5" s="51"/>
      <c r="Y5" s="54"/>
      <c r="Z5" s="53"/>
      <c r="AA5" s="287"/>
    </row>
    <row r="6" spans="1:27" ht="33" customHeight="1" hidden="1">
      <c r="A6" s="51" t="s">
        <v>37</v>
      </c>
      <c r="B6" s="55" t="s">
        <v>38</v>
      </c>
      <c r="C6" s="56"/>
      <c r="D6" s="54"/>
      <c r="E6" s="57"/>
      <c r="F6" s="57" t="e">
        <f>#REF!+#REF!+#REF!+#REF!+#REF!</f>
        <v>#REF!</v>
      </c>
      <c r="G6" s="57"/>
      <c r="H6" s="57"/>
      <c r="I6" s="57" t="e">
        <f>#REF!+#REF!+#REF!+#REF!+#REF!</f>
        <v>#REF!</v>
      </c>
      <c r="J6" s="57"/>
      <c r="K6" s="57" t="e">
        <f>+#REF!+#REF!+#REF!+#REF!+#REF!</f>
        <v>#REF!</v>
      </c>
      <c r="L6" s="57"/>
      <c r="M6" s="57" t="e">
        <f>#REF!+#REF!+#REF!+#REF!+#REF!</f>
        <v>#REF!</v>
      </c>
      <c r="N6" s="57" t="e">
        <f>#REF!+#REF!+#REF!+#REF!+#REF!</f>
        <v>#REF!</v>
      </c>
      <c r="O6" s="58" t="e">
        <f>#REF!+#REF!+#REF!+#REF!</f>
        <v>#REF!</v>
      </c>
      <c r="P6" s="57"/>
      <c r="Q6" s="57"/>
      <c r="R6" s="57"/>
      <c r="S6" s="57"/>
      <c r="T6" s="57"/>
      <c r="U6" s="57"/>
      <c r="V6" s="57"/>
      <c r="W6" s="57"/>
      <c r="X6" s="57"/>
      <c r="Y6" s="54"/>
      <c r="Z6" s="59"/>
      <c r="AA6" s="60"/>
    </row>
    <row r="7" spans="1:27" ht="27" customHeight="1">
      <c r="A7" s="51" t="s">
        <v>37</v>
      </c>
      <c r="B7" s="293" t="s">
        <v>198</v>
      </c>
      <c r="C7" s="294"/>
      <c r="D7" s="294"/>
      <c r="E7" s="294"/>
      <c r="F7" s="294"/>
      <c r="G7" s="294"/>
      <c r="H7" s="294"/>
      <c r="I7" s="294"/>
      <c r="J7" s="294"/>
      <c r="K7" s="294"/>
      <c r="L7" s="294"/>
      <c r="M7" s="294"/>
      <c r="N7" s="294"/>
      <c r="O7" s="294"/>
      <c r="P7" s="294"/>
      <c r="Q7" s="294"/>
      <c r="R7" s="294"/>
      <c r="S7" s="294"/>
      <c r="T7" s="294"/>
      <c r="U7" s="294"/>
      <c r="V7" s="294"/>
      <c r="W7" s="294"/>
      <c r="X7" s="294"/>
      <c r="Y7" s="294"/>
      <c r="Z7" s="294"/>
      <c r="AA7" s="295"/>
    </row>
    <row r="8" spans="1:27" ht="22.5" customHeight="1">
      <c r="A8" s="51" t="s">
        <v>39</v>
      </c>
      <c r="B8" s="293" t="s">
        <v>40</v>
      </c>
      <c r="C8" s="294"/>
      <c r="D8" s="294"/>
      <c r="E8" s="294"/>
      <c r="F8" s="294"/>
      <c r="G8" s="294"/>
      <c r="H8" s="294"/>
      <c r="I8" s="294"/>
      <c r="J8" s="294"/>
      <c r="K8" s="294"/>
      <c r="L8" s="294"/>
      <c r="M8" s="294"/>
      <c r="N8" s="294"/>
      <c r="O8" s="294"/>
      <c r="P8" s="294"/>
      <c r="Q8" s="294"/>
      <c r="R8" s="294"/>
      <c r="S8" s="294"/>
      <c r="T8" s="294"/>
      <c r="U8" s="294"/>
      <c r="V8" s="294"/>
      <c r="W8" s="294"/>
      <c r="X8" s="294"/>
      <c r="Y8" s="294"/>
      <c r="Z8" s="294"/>
      <c r="AA8" s="295"/>
    </row>
    <row r="9" spans="1:27" ht="46.5" customHeight="1">
      <c r="A9" s="61">
        <v>1</v>
      </c>
      <c r="B9" s="62" t="s">
        <v>62</v>
      </c>
      <c r="C9" s="63" t="s">
        <v>63</v>
      </c>
      <c r="D9" s="61" t="s">
        <v>64</v>
      </c>
      <c r="E9" s="64" t="s">
        <v>65</v>
      </c>
      <c r="F9" s="64">
        <v>8.5</v>
      </c>
      <c r="G9" s="64"/>
      <c r="H9" s="64">
        <v>0</v>
      </c>
      <c r="I9" s="64"/>
      <c r="J9" s="64"/>
      <c r="K9" s="64"/>
      <c r="L9" s="65"/>
      <c r="M9" s="64"/>
      <c r="N9" s="64"/>
      <c r="O9" s="64"/>
      <c r="P9" s="66"/>
      <c r="Q9" s="66"/>
      <c r="R9" s="66"/>
      <c r="S9" s="64"/>
      <c r="T9" s="64"/>
      <c r="U9" s="64"/>
      <c r="V9" s="64"/>
      <c r="W9" s="64"/>
      <c r="X9" s="64"/>
      <c r="Y9" s="64"/>
      <c r="Z9" s="64"/>
      <c r="AA9" s="67" t="s">
        <v>149</v>
      </c>
    </row>
    <row r="10" spans="1:27" ht="56.25" customHeight="1" hidden="1">
      <c r="A10" s="61">
        <v>2</v>
      </c>
      <c r="B10" s="62" t="s">
        <v>66</v>
      </c>
      <c r="C10" s="63" t="s">
        <v>67</v>
      </c>
      <c r="D10" s="61" t="s">
        <v>68</v>
      </c>
      <c r="E10" s="64" t="s">
        <v>52</v>
      </c>
      <c r="F10" s="64">
        <v>0.47</v>
      </c>
      <c r="G10" s="64"/>
      <c r="H10" s="64">
        <f>+'[1]2014'!K55</f>
        <v>0</v>
      </c>
      <c r="I10" s="64"/>
      <c r="J10" s="64">
        <v>0.3</v>
      </c>
      <c r="K10" s="64"/>
      <c r="L10" s="65">
        <f>+K10/J10</f>
        <v>0</v>
      </c>
      <c r="M10" s="64"/>
      <c r="N10" s="64"/>
      <c r="O10" s="64"/>
      <c r="P10" s="66"/>
      <c r="Q10" s="66"/>
      <c r="R10" s="66"/>
      <c r="S10" s="64"/>
      <c r="T10" s="64"/>
      <c r="U10" s="64"/>
      <c r="V10" s="64"/>
      <c r="W10" s="64"/>
      <c r="X10" s="64"/>
      <c r="Y10" s="64"/>
      <c r="Z10" s="64"/>
      <c r="AA10" s="67" t="s">
        <v>56</v>
      </c>
    </row>
    <row r="11" spans="1:27" ht="77.25" customHeight="1" hidden="1">
      <c r="A11" s="61">
        <v>2</v>
      </c>
      <c r="B11" s="62" t="s">
        <v>69</v>
      </c>
      <c r="C11" s="63" t="s">
        <v>70</v>
      </c>
      <c r="D11" s="61" t="s">
        <v>71</v>
      </c>
      <c r="E11" s="64" t="s">
        <v>53</v>
      </c>
      <c r="F11" s="64">
        <v>0.101</v>
      </c>
      <c r="G11" s="64"/>
      <c r="H11" s="64">
        <f>+'[1]2014'!K57</f>
        <v>0</v>
      </c>
      <c r="I11" s="64"/>
      <c r="J11" s="64"/>
      <c r="K11" s="64"/>
      <c r="L11" s="65"/>
      <c r="M11" s="64"/>
      <c r="N11" s="64">
        <v>0</v>
      </c>
      <c r="O11" s="64" t="e">
        <f>#REF!-N11</f>
        <v>#REF!</v>
      </c>
      <c r="P11" s="66"/>
      <c r="Q11" s="66"/>
      <c r="R11" s="66"/>
      <c r="S11" s="68" t="e">
        <f>N11/#REF!</f>
        <v>#REF!</v>
      </c>
      <c r="T11" s="68"/>
      <c r="U11" s="68"/>
      <c r="V11" s="68"/>
      <c r="W11" s="69" t="s">
        <v>58</v>
      </c>
      <c r="X11" s="69"/>
      <c r="Y11" s="61"/>
      <c r="Z11" s="70"/>
      <c r="AA11" s="67" t="s">
        <v>106</v>
      </c>
    </row>
    <row r="12" spans="1:27" ht="53.25" customHeight="1">
      <c r="A12" s="61">
        <v>2</v>
      </c>
      <c r="B12" s="62" t="s">
        <v>69</v>
      </c>
      <c r="C12" s="63" t="s">
        <v>72</v>
      </c>
      <c r="D12" s="61" t="s">
        <v>73</v>
      </c>
      <c r="E12" s="64" t="s">
        <v>53</v>
      </c>
      <c r="F12" s="64">
        <v>0.2</v>
      </c>
      <c r="G12" s="64"/>
      <c r="H12" s="64"/>
      <c r="I12" s="64"/>
      <c r="J12" s="64"/>
      <c r="K12" s="64"/>
      <c r="L12" s="65"/>
      <c r="M12" s="64"/>
      <c r="N12" s="64"/>
      <c r="O12" s="64"/>
      <c r="P12" s="66"/>
      <c r="Q12" s="66"/>
      <c r="R12" s="66"/>
      <c r="S12" s="68"/>
      <c r="T12" s="68"/>
      <c r="U12" s="68"/>
      <c r="V12" s="68"/>
      <c r="W12" s="69"/>
      <c r="X12" s="69"/>
      <c r="Y12" s="61"/>
      <c r="Z12" s="70"/>
      <c r="AA12" s="67" t="s">
        <v>150</v>
      </c>
    </row>
    <row r="13" spans="1:27" ht="65.25" customHeight="1">
      <c r="A13" s="61">
        <v>3</v>
      </c>
      <c r="B13" s="62" t="s">
        <v>74</v>
      </c>
      <c r="C13" s="63" t="s">
        <v>75</v>
      </c>
      <c r="D13" s="61" t="s">
        <v>76</v>
      </c>
      <c r="E13" s="64" t="s">
        <v>47</v>
      </c>
      <c r="F13" s="64">
        <v>0.7</v>
      </c>
      <c r="G13" s="64"/>
      <c r="H13" s="64"/>
      <c r="I13" s="64"/>
      <c r="J13" s="64"/>
      <c r="K13" s="64"/>
      <c r="L13" s="65"/>
      <c r="M13" s="64"/>
      <c r="N13" s="64"/>
      <c r="O13" s="64"/>
      <c r="P13" s="66"/>
      <c r="Q13" s="66"/>
      <c r="R13" s="66"/>
      <c r="S13" s="68"/>
      <c r="T13" s="68"/>
      <c r="U13" s="68"/>
      <c r="V13" s="68"/>
      <c r="W13" s="69"/>
      <c r="X13" s="69"/>
      <c r="Y13" s="61"/>
      <c r="Z13" s="70"/>
      <c r="AA13" s="67" t="s">
        <v>151</v>
      </c>
    </row>
    <row r="14" spans="1:27" ht="125.25" customHeight="1">
      <c r="A14" s="61">
        <v>4</v>
      </c>
      <c r="B14" s="62" t="s">
        <v>83</v>
      </c>
      <c r="C14" s="71" t="s">
        <v>172</v>
      </c>
      <c r="D14" s="61" t="s">
        <v>84</v>
      </c>
      <c r="E14" s="64" t="s">
        <v>85</v>
      </c>
      <c r="F14" s="64">
        <v>7.25</v>
      </c>
      <c r="G14" s="64"/>
      <c r="H14" s="64"/>
      <c r="I14" s="64"/>
      <c r="J14" s="64"/>
      <c r="K14" s="64"/>
      <c r="L14" s="65"/>
      <c r="M14" s="64"/>
      <c r="N14" s="64"/>
      <c r="O14" s="64"/>
      <c r="P14" s="66"/>
      <c r="Q14" s="66"/>
      <c r="R14" s="66"/>
      <c r="S14" s="68"/>
      <c r="T14" s="68"/>
      <c r="U14" s="68"/>
      <c r="V14" s="68"/>
      <c r="W14" s="69"/>
      <c r="X14" s="69"/>
      <c r="Y14" s="61"/>
      <c r="Z14" s="70"/>
      <c r="AA14" s="132" t="s">
        <v>173</v>
      </c>
    </row>
    <row r="15" spans="1:27" ht="95.25" customHeight="1">
      <c r="A15" s="61">
        <v>5</v>
      </c>
      <c r="B15" s="62" t="s">
        <v>86</v>
      </c>
      <c r="C15" s="63" t="s">
        <v>77</v>
      </c>
      <c r="D15" s="61" t="s">
        <v>87</v>
      </c>
      <c r="E15" s="64" t="s">
        <v>88</v>
      </c>
      <c r="F15" s="64">
        <v>10</v>
      </c>
      <c r="G15" s="64"/>
      <c r="H15" s="64"/>
      <c r="I15" s="64"/>
      <c r="J15" s="64"/>
      <c r="K15" s="64"/>
      <c r="L15" s="65"/>
      <c r="M15" s="64"/>
      <c r="N15" s="64"/>
      <c r="O15" s="64"/>
      <c r="P15" s="66"/>
      <c r="Q15" s="66"/>
      <c r="R15" s="66"/>
      <c r="S15" s="68"/>
      <c r="T15" s="68"/>
      <c r="U15" s="68"/>
      <c r="V15" s="68"/>
      <c r="W15" s="69"/>
      <c r="X15" s="69"/>
      <c r="Y15" s="61"/>
      <c r="Z15" s="70"/>
      <c r="AA15" s="102" t="s">
        <v>174</v>
      </c>
    </row>
    <row r="16" spans="1:27" ht="58.5" customHeight="1">
      <c r="A16" s="61">
        <v>6</v>
      </c>
      <c r="B16" s="62" t="s">
        <v>144</v>
      </c>
      <c r="C16" s="63" t="s">
        <v>42</v>
      </c>
      <c r="D16" s="61" t="s">
        <v>145</v>
      </c>
      <c r="E16" s="101" t="s">
        <v>45</v>
      </c>
      <c r="F16" s="64">
        <f>8800/10000</f>
        <v>0.88</v>
      </c>
      <c r="G16" s="64"/>
      <c r="H16" s="64"/>
      <c r="I16" s="64"/>
      <c r="J16" s="64"/>
      <c r="K16" s="64"/>
      <c r="L16" s="65"/>
      <c r="M16" s="64"/>
      <c r="N16" s="64"/>
      <c r="O16" s="64"/>
      <c r="P16" s="66"/>
      <c r="Q16" s="66"/>
      <c r="R16" s="66"/>
      <c r="S16" s="68"/>
      <c r="T16" s="68"/>
      <c r="U16" s="68"/>
      <c r="V16" s="68"/>
      <c r="W16" s="69"/>
      <c r="X16" s="69"/>
      <c r="Y16" s="61"/>
      <c r="Z16" s="70"/>
      <c r="AA16" s="102" t="s">
        <v>175</v>
      </c>
    </row>
    <row r="17" spans="1:27" ht="58.5" customHeight="1">
      <c r="A17" s="61">
        <v>7</v>
      </c>
      <c r="B17" s="62" t="s">
        <v>89</v>
      </c>
      <c r="C17" s="63" t="s">
        <v>90</v>
      </c>
      <c r="D17" s="61" t="s">
        <v>154</v>
      </c>
      <c r="E17" s="64" t="s">
        <v>91</v>
      </c>
      <c r="F17" s="64">
        <v>1.19</v>
      </c>
      <c r="G17" s="64"/>
      <c r="H17" s="64"/>
      <c r="I17" s="64"/>
      <c r="J17" s="64"/>
      <c r="K17" s="64"/>
      <c r="L17" s="65"/>
      <c r="M17" s="64"/>
      <c r="N17" s="64"/>
      <c r="O17" s="64"/>
      <c r="P17" s="66"/>
      <c r="Q17" s="66"/>
      <c r="R17" s="66"/>
      <c r="S17" s="68"/>
      <c r="T17" s="68"/>
      <c r="U17" s="68"/>
      <c r="V17" s="68"/>
      <c r="W17" s="69"/>
      <c r="X17" s="69"/>
      <c r="Y17" s="61"/>
      <c r="Z17" s="70"/>
      <c r="AA17" s="67" t="s">
        <v>176</v>
      </c>
    </row>
    <row r="18" spans="1:27" ht="60" customHeight="1">
      <c r="A18" s="61">
        <v>8</v>
      </c>
      <c r="B18" s="62" t="s">
        <v>92</v>
      </c>
      <c r="C18" s="63" t="s">
        <v>93</v>
      </c>
      <c r="D18" s="61" t="s">
        <v>155</v>
      </c>
      <c r="E18" s="64" t="s">
        <v>94</v>
      </c>
      <c r="F18" s="64">
        <f>4.56+2.95</f>
        <v>7.51</v>
      </c>
      <c r="G18" s="64"/>
      <c r="H18" s="64"/>
      <c r="I18" s="64"/>
      <c r="J18" s="64"/>
      <c r="K18" s="64"/>
      <c r="L18" s="65"/>
      <c r="M18" s="64"/>
      <c r="N18" s="64"/>
      <c r="O18" s="64"/>
      <c r="P18" s="66"/>
      <c r="Q18" s="66"/>
      <c r="R18" s="66"/>
      <c r="S18" s="68"/>
      <c r="T18" s="68"/>
      <c r="U18" s="68"/>
      <c r="V18" s="68"/>
      <c r="W18" s="69"/>
      <c r="X18" s="69"/>
      <c r="Y18" s="61"/>
      <c r="Z18" s="70"/>
      <c r="AA18" s="67" t="s">
        <v>177</v>
      </c>
    </row>
    <row r="19" spans="1:27" ht="60" customHeight="1">
      <c r="A19" s="61">
        <v>9</v>
      </c>
      <c r="B19" s="67" t="s">
        <v>129</v>
      </c>
      <c r="C19" s="67" t="s">
        <v>108</v>
      </c>
      <c r="D19" s="68" t="s">
        <v>107</v>
      </c>
      <c r="E19" s="68" t="s">
        <v>133</v>
      </c>
      <c r="F19" s="72">
        <v>0.165</v>
      </c>
      <c r="G19" s="64"/>
      <c r="H19" s="87"/>
      <c r="I19" s="87"/>
      <c r="J19" s="87"/>
      <c r="K19" s="87"/>
      <c r="L19" s="88"/>
      <c r="M19" s="87"/>
      <c r="N19" s="87"/>
      <c r="O19" s="87"/>
      <c r="P19" s="89"/>
      <c r="Q19" s="89"/>
      <c r="R19" s="89"/>
      <c r="S19" s="85"/>
      <c r="T19" s="85"/>
      <c r="U19" s="85"/>
      <c r="V19" s="85"/>
      <c r="W19" s="90"/>
      <c r="X19" s="90"/>
      <c r="Y19" s="83"/>
      <c r="Z19" s="91"/>
      <c r="AA19" s="84" t="s">
        <v>178</v>
      </c>
    </row>
    <row r="20" spans="1:27" ht="60" customHeight="1">
      <c r="A20" s="131">
        <v>10</v>
      </c>
      <c r="B20" s="84" t="s">
        <v>131</v>
      </c>
      <c r="C20" s="84" t="s">
        <v>132</v>
      </c>
      <c r="D20" s="85" t="s">
        <v>134</v>
      </c>
      <c r="E20" s="85" t="s">
        <v>135</v>
      </c>
      <c r="F20" s="86">
        <f>6934/10000</f>
        <v>0.6934</v>
      </c>
      <c r="G20" s="87"/>
      <c r="H20" s="87"/>
      <c r="I20" s="87"/>
      <c r="J20" s="87"/>
      <c r="K20" s="87"/>
      <c r="L20" s="88"/>
      <c r="M20" s="87"/>
      <c r="N20" s="87"/>
      <c r="O20" s="87"/>
      <c r="P20" s="89"/>
      <c r="Q20" s="89"/>
      <c r="R20" s="89"/>
      <c r="S20" s="85"/>
      <c r="T20" s="85"/>
      <c r="U20" s="85"/>
      <c r="V20" s="85"/>
      <c r="W20" s="90"/>
      <c r="X20" s="90"/>
      <c r="Y20" s="83"/>
      <c r="Z20" s="91"/>
      <c r="AA20" s="67" t="s">
        <v>179</v>
      </c>
    </row>
    <row r="21" spans="1:27" ht="97.5" customHeight="1">
      <c r="A21" s="73">
        <v>11</v>
      </c>
      <c r="B21" s="74" t="s">
        <v>182</v>
      </c>
      <c r="C21" s="74" t="s">
        <v>181</v>
      </c>
      <c r="D21" s="75" t="s">
        <v>156</v>
      </c>
      <c r="E21" s="75" t="s">
        <v>182</v>
      </c>
      <c r="F21" s="76">
        <f>6.1+9+3</f>
        <v>18.1</v>
      </c>
      <c r="G21" s="77"/>
      <c r="H21" s="77"/>
      <c r="I21" s="77"/>
      <c r="J21" s="77"/>
      <c r="K21" s="77"/>
      <c r="L21" s="78"/>
      <c r="M21" s="77"/>
      <c r="N21" s="77"/>
      <c r="O21" s="77"/>
      <c r="P21" s="79"/>
      <c r="Q21" s="79"/>
      <c r="R21" s="79"/>
      <c r="S21" s="75"/>
      <c r="T21" s="75"/>
      <c r="U21" s="75"/>
      <c r="V21" s="75"/>
      <c r="W21" s="80"/>
      <c r="X21" s="80"/>
      <c r="Y21" s="73"/>
      <c r="Z21" s="81"/>
      <c r="AA21" s="74" t="s">
        <v>180</v>
      </c>
    </row>
    <row r="22" spans="1:27" ht="39" customHeight="1">
      <c r="A22" s="2" t="s">
        <v>48</v>
      </c>
      <c r="B22" s="308" t="s">
        <v>49</v>
      </c>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10"/>
    </row>
    <row r="23" spans="1:27" ht="67.5" customHeight="1">
      <c r="A23" s="13">
        <v>12</v>
      </c>
      <c r="B23" s="126" t="s">
        <v>69</v>
      </c>
      <c r="C23" s="8" t="s">
        <v>57</v>
      </c>
      <c r="D23" s="7" t="s">
        <v>95</v>
      </c>
      <c r="E23" s="7" t="s">
        <v>53</v>
      </c>
      <c r="F23" s="9">
        <v>0.19</v>
      </c>
      <c r="G23" s="9"/>
      <c r="H23" s="9"/>
      <c r="I23" s="9"/>
      <c r="J23" s="9"/>
      <c r="K23" s="9"/>
      <c r="L23" s="10"/>
      <c r="M23" s="9"/>
      <c r="N23" s="9"/>
      <c r="O23" s="9"/>
      <c r="P23" s="11"/>
      <c r="Q23" s="11"/>
      <c r="R23" s="11"/>
      <c r="S23" s="12"/>
      <c r="T23" s="12"/>
      <c r="U23" s="12"/>
      <c r="V23" s="12"/>
      <c r="W23" s="127"/>
      <c r="X23" s="127"/>
      <c r="Y23" s="128"/>
      <c r="Z23" s="13"/>
      <c r="AA23" s="115" t="s">
        <v>150</v>
      </c>
    </row>
    <row r="24" spans="1:27" ht="67.5" customHeight="1">
      <c r="A24" s="35">
        <v>13</v>
      </c>
      <c r="B24" s="40" t="s">
        <v>127</v>
      </c>
      <c r="C24" s="41" t="s">
        <v>128</v>
      </c>
      <c r="D24" s="42" t="s">
        <v>157</v>
      </c>
      <c r="E24" s="42" t="s">
        <v>127</v>
      </c>
      <c r="F24" s="30">
        <v>55.8</v>
      </c>
      <c r="G24" s="30"/>
      <c r="H24" s="30"/>
      <c r="I24" s="30"/>
      <c r="J24" s="30"/>
      <c r="K24" s="30"/>
      <c r="L24" s="31"/>
      <c r="M24" s="30"/>
      <c r="N24" s="30"/>
      <c r="O24" s="30"/>
      <c r="P24" s="32"/>
      <c r="Q24" s="32"/>
      <c r="R24" s="32"/>
      <c r="S24" s="33"/>
      <c r="T24" s="33"/>
      <c r="U24" s="33"/>
      <c r="V24" s="33"/>
      <c r="W24" s="34"/>
      <c r="X24" s="34"/>
      <c r="Y24" s="129"/>
      <c r="Z24" s="35"/>
      <c r="AA24" s="130" t="s">
        <v>183</v>
      </c>
    </row>
    <row r="25" spans="1:27" ht="33" customHeight="1">
      <c r="A25" s="3" t="s">
        <v>50</v>
      </c>
      <c r="B25" s="6" t="s">
        <v>51</v>
      </c>
      <c r="C25" s="2"/>
      <c r="D25" s="5"/>
      <c r="E25" s="26"/>
      <c r="F25" s="26"/>
      <c r="G25" s="26"/>
      <c r="H25" s="124">
        <f>+'[1]2014'!K65</f>
        <v>0</v>
      </c>
      <c r="I25" s="36">
        <v>0.2</v>
      </c>
      <c r="J25" s="36">
        <v>0</v>
      </c>
      <c r="K25" s="36">
        <v>0.2</v>
      </c>
      <c r="L25" s="27"/>
      <c r="M25" s="36"/>
      <c r="N25" s="36">
        <v>0.2</v>
      </c>
      <c r="O25" s="36"/>
      <c r="P25" s="37"/>
      <c r="Q25" s="37"/>
      <c r="R25" s="37"/>
      <c r="S25" s="38"/>
      <c r="T25" s="38"/>
      <c r="U25" s="38"/>
      <c r="V25" s="38"/>
      <c r="W25" s="125" t="s">
        <v>96</v>
      </c>
      <c r="X25" s="125" t="s">
        <v>97</v>
      </c>
      <c r="Y25" s="125" t="s">
        <v>98</v>
      </c>
      <c r="Z25" s="28" t="s">
        <v>41</v>
      </c>
      <c r="AA25" s="39"/>
    </row>
    <row r="26" spans="1:27" ht="78" customHeight="1">
      <c r="A26" s="92">
        <v>21</v>
      </c>
      <c r="B26" s="93" t="s">
        <v>44</v>
      </c>
      <c r="C26" s="93" t="s">
        <v>118</v>
      </c>
      <c r="D26" s="94" t="s">
        <v>119</v>
      </c>
      <c r="E26" s="94" t="s">
        <v>44</v>
      </c>
      <c r="F26" s="95">
        <f>31847/10000</f>
        <v>3.1847</v>
      </c>
      <c r="G26" s="96"/>
      <c r="H26" s="96"/>
      <c r="I26" s="96"/>
      <c r="J26" s="96"/>
      <c r="K26" s="96"/>
      <c r="L26" s="97"/>
      <c r="M26" s="96"/>
      <c r="N26" s="96"/>
      <c r="O26" s="96"/>
      <c r="P26" s="98"/>
      <c r="Q26" s="98"/>
      <c r="R26" s="98"/>
      <c r="S26" s="94"/>
      <c r="T26" s="94"/>
      <c r="U26" s="94"/>
      <c r="V26" s="94"/>
      <c r="W26" s="99"/>
      <c r="X26" s="99"/>
      <c r="Y26" s="92"/>
      <c r="Z26" s="100"/>
      <c r="AA26" s="93" t="s">
        <v>184</v>
      </c>
    </row>
    <row r="27" spans="1:27" ht="39" customHeight="1">
      <c r="A27" s="118" t="s">
        <v>54</v>
      </c>
      <c r="B27" s="308" t="s">
        <v>55</v>
      </c>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10"/>
    </row>
    <row r="28" spans="1:27" ht="61.5" customHeight="1">
      <c r="A28" s="13">
        <v>22</v>
      </c>
      <c r="B28" s="8" t="s">
        <v>102</v>
      </c>
      <c r="C28" s="8" t="s">
        <v>103</v>
      </c>
      <c r="D28" s="7" t="s">
        <v>158</v>
      </c>
      <c r="E28" s="9" t="s">
        <v>47</v>
      </c>
      <c r="F28" s="9">
        <v>0.25</v>
      </c>
      <c r="G28" s="9"/>
      <c r="H28" s="9"/>
      <c r="I28" s="9"/>
      <c r="J28" s="9"/>
      <c r="K28" s="9"/>
      <c r="L28" s="10"/>
      <c r="M28" s="9"/>
      <c r="N28" s="13"/>
      <c r="O28" s="9"/>
      <c r="P28" s="43"/>
      <c r="Q28" s="11"/>
      <c r="R28" s="11"/>
      <c r="S28" s="12"/>
      <c r="T28" s="12"/>
      <c r="U28" s="12"/>
      <c r="V28" s="12"/>
      <c r="W28" s="29"/>
      <c r="X28" s="29"/>
      <c r="Y28" s="7"/>
      <c r="Z28" s="13"/>
      <c r="AA28" s="115" t="s">
        <v>185</v>
      </c>
    </row>
    <row r="29" spans="1:39" ht="63" customHeight="1">
      <c r="A29" s="21">
        <v>23</v>
      </c>
      <c r="B29" s="16" t="s">
        <v>159</v>
      </c>
      <c r="C29" s="16" t="s">
        <v>160</v>
      </c>
      <c r="D29" s="14" t="s">
        <v>161</v>
      </c>
      <c r="E29" s="17" t="s">
        <v>82</v>
      </c>
      <c r="F29" s="17">
        <v>20.7</v>
      </c>
      <c r="G29" s="17"/>
      <c r="H29" s="17"/>
      <c r="I29" s="17"/>
      <c r="J29" s="17"/>
      <c r="K29" s="17"/>
      <c r="L29" s="18"/>
      <c r="M29" s="17"/>
      <c r="N29" s="21"/>
      <c r="O29" s="17"/>
      <c r="P29" s="44"/>
      <c r="Q29" s="19"/>
      <c r="R29" s="19"/>
      <c r="S29" s="20"/>
      <c r="T29" s="20"/>
      <c r="U29" s="20"/>
      <c r="V29" s="20"/>
      <c r="W29" s="45"/>
      <c r="X29" s="45"/>
      <c r="Y29" s="14"/>
      <c r="Z29" s="21"/>
      <c r="AA29" s="22" t="s">
        <v>177</v>
      </c>
      <c r="AM29" s="82"/>
    </row>
    <row r="30" spans="1:27" ht="49.5" customHeight="1">
      <c r="A30" s="21">
        <v>24</v>
      </c>
      <c r="B30" s="16" t="s">
        <v>163</v>
      </c>
      <c r="C30" s="16" t="s">
        <v>7</v>
      </c>
      <c r="D30" s="14" t="s">
        <v>101</v>
      </c>
      <c r="E30" s="17" t="s">
        <v>2</v>
      </c>
      <c r="F30" s="17">
        <f>4.3-1.5</f>
        <v>2.8</v>
      </c>
      <c r="G30" s="17"/>
      <c r="H30" s="17">
        <v>0</v>
      </c>
      <c r="I30" s="17"/>
      <c r="J30" s="17"/>
      <c r="K30" s="17"/>
      <c r="L30" s="18"/>
      <c r="M30" s="17"/>
      <c r="N30" s="17"/>
      <c r="O30" s="17"/>
      <c r="P30" s="19"/>
      <c r="Q30" s="19"/>
      <c r="R30" s="19"/>
      <c r="S30" s="20"/>
      <c r="T30" s="20"/>
      <c r="U30" s="20"/>
      <c r="V30" s="20"/>
      <c r="W30" s="23"/>
      <c r="X30" s="24"/>
      <c r="Y30" s="23"/>
      <c r="Z30" s="21"/>
      <c r="AA30" s="22"/>
    </row>
    <row r="31" spans="1:27" ht="59.25" customHeight="1">
      <c r="A31" s="21">
        <v>25</v>
      </c>
      <c r="B31" s="15" t="s">
        <v>99</v>
      </c>
      <c r="C31" s="16" t="s">
        <v>100</v>
      </c>
      <c r="D31" s="17" t="s">
        <v>164</v>
      </c>
      <c r="E31" s="17" t="s">
        <v>65</v>
      </c>
      <c r="F31" s="17">
        <v>3.6</v>
      </c>
      <c r="G31" s="17"/>
      <c r="H31" s="17"/>
      <c r="I31" s="17"/>
      <c r="J31" s="17"/>
      <c r="K31" s="17"/>
      <c r="L31" s="18"/>
      <c r="M31" s="17"/>
      <c r="N31" s="21"/>
      <c r="O31" s="17"/>
      <c r="P31" s="44"/>
      <c r="Q31" s="19"/>
      <c r="R31" s="19"/>
      <c r="S31" s="20"/>
      <c r="T31" s="20"/>
      <c r="U31" s="20"/>
      <c r="V31" s="20"/>
      <c r="W31" s="45"/>
      <c r="X31" s="45"/>
      <c r="Y31" s="14"/>
      <c r="Z31" s="21"/>
      <c r="AA31" s="22" t="s">
        <v>186</v>
      </c>
    </row>
    <row r="32" spans="1:27" ht="72.75" customHeight="1">
      <c r="A32" s="21">
        <v>26</v>
      </c>
      <c r="B32" s="16" t="s">
        <v>109</v>
      </c>
      <c r="C32" s="16" t="s">
        <v>110</v>
      </c>
      <c r="D32" s="14" t="s">
        <v>111</v>
      </c>
      <c r="E32" s="17" t="s">
        <v>61</v>
      </c>
      <c r="F32" s="17">
        <v>16.6</v>
      </c>
      <c r="G32" s="17"/>
      <c r="H32" s="17"/>
      <c r="I32" s="17"/>
      <c r="J32" s="17"/>
      <c r="K32" s="17"/>
      <c r="L32" s="18"/>
      <c r="M32" s="17"/>
      <c r="N32" s="21"/>
      <c r="O32" s="17"/>
      <c r="P32" s="44"/>
      <c r="Q32" s="19"/>
      <c r="R32" s="19"/>
      <c r="S32" s="20"/>
      <c r="T32" s="20"/>
      <c r="U32" s="20"/>
      <c r="V32" s="20"/>
      <c r="W32" s="45"/>
      <c r="X32" s="45"/>
      <c r="Y32" s="14"/>
      <c r="Z32" s="21"/>
      <c r="AA32" s="22" t="s">
        <v>187</v>
      </c>
    </row>
    <row r="33" spans="1:27" ht="72.75" customHeight="1">
      <c r="A33" s="21">
        <v>27</v>
      </c>
      <c r="B33" s="16" t="s">
        <v>112</v>
      </c>
      <c r="C33" s="16" t="s">
        <v>113</v>
      </c>
      <c r="D33" s="14" t="s">
        <v>114</v>
      </c>
      <c r="E33" s="17" t="s">
        <v>82</v>
      </c>
      <c r="F33" s="17">
        <v>19.8</v>
      </c>
      <c r="G33" s="17"/>
      <c r="H33" s="17"/>
      <c r="I33" s="17"/>
      <c r="J33" s="17"/>
      <c r="K33" s="17"/>
      <c r="L33" s="18"/>
      <c r="M33" s="17"/>
      <c r="N33" s="21"/>
      <c r="O33" s="17"/>
      <c r="P33" s="44"/>
      <c r="Q33" s="19"/>
      <c r="R33" s="19"/>
      <c r="S33" s="20"/>
      <c r="T33" s="20"/>
      <c r="U33" s="20"/>
      <c r="V33" s="20"/>
      <c r="W33" s="45"/>
      <c r="X33" s="45"/>
      <c r="Y33" s="14"/>
      <c r="Z33" s="21"/>
      <c r="AA33" s="22" t="s">
        <v>188</v>
      </c>
    </row>
    <row r="34" spans="1:27" ht="72.75" customHeight="1">
      <c r="A34" s="21">
        <v>28</v>
      </c>
      <c r="B34" s="16" t="s">
        <v>115</v>
      </c>
      <c r="C34" s="16" t="s">
        <v>116</v>
      </c>
      <c r="D34" s="14" t="s">
        <v>161</v>
      </c>
      <c r="E34" s="17" t="s">
        <v>82</v>
      </c>
      <c r="F34" s="17">
        <v>20.7</v>
      </c>
      <c r="G34" s="17"/>
      <c r="H34" s="17"/>
      <c r="I34" s="17"/>
      <c r="J34" s="17"/>
      <c r="K34" s="17"/>
      <c r="L34" s="18"/>
      <c r="M34" s="17"/>
      <c r="N34" s="21"/>
      <c r="O34" s="17"/>
      <c r="P34" s="44"/>
      <c r="Q34" s="19"/>
      <c r="R34" s="19"/>
      <c r="S34" s="20"/>
      <c r="T34" s="20"/>
      <c r="U34" s="20"/>
      <c r="V34" s="20"/>
      <c r="W34" s="45"/>
      <c r="X34" s="45"/>
      <c r="Y34" s="14"/>
      <c r="Z34" s="21"/>
      <c r="AA34" s="22" t="s">
        <v>189</v>
      </c>
    </row>
    <row r="35" spans="1:27" ht="72.75" customHeight="1">
      <c r="A35" s="21">
        <v>29</v>
      </c>
      <c r="B35" s="16" t="s">
        <v>44</v>
      </c>
      <c r="C35" s="16" t="s">
        <v>117</v>
      </c>
      <c r="D35" s="14" t="s">
        <v>125</v>
      </c>
      <c r="E35" s="17" t="s">
        <v>44</v>
      </c>
      <c r="F35" s="17">
        <v>3.8</v>
      </c>
      <c r="G35" s="17"/>
      <c r="H35" s="17"/>
      <c r="I35" s="17"/>
      <c r="J35" s="17"/>
      <c r="K35" s="17"/>
      <c r="L35" s="18"/>
      <c r="M35" s="17"/>
      <c r="N35" s="21"/>
      <c r="O35" s="17"/>
      <c r="P35" s="44"/>
      <c r="Q35" s="19"/>
      <c r="R35" s="19"/>
      <c r="S35" s="20"/>
      <c r="T35" s="20"/>
      <c r="U35" s="20"/>
      <c r="V35" s="20"/>
      <c r="W35" s="45"/>
      <c r="X35" s="45"/>
      <c r="Y35" s="14"/>
      <c r="Z35" s="21"/>
      <c r="AA35" s="22" t="s">
        <v>190</v>
      </c>
    </row>
    <row r="36" spans="1:39" ht="72.75" customHeight="1">
      <c r="A36" s="21">
        <v>30</v>
      </c>
      <c r="B36" s="16" t="s">
        <v>120</v>
      </c>
      <c r="C36" s="16" t="s">
        <v>121</v>
      </c>
      <c r="D36" s="14" t="s">
        <v>165</v>
      </c>
      <c r="E36" s="17" t="s">
        <v>82</v>
      </c>
      <c r="F36" s="17">
        <v>71</v>
      </c>
      <c r="G36" s="17"/>
      <c r="H36" s="17"/>
      <c r="I36" s="17"/>
      <c r="J36" s="17"/>
      <c r="K36" s="17"/>
      <c r="L36" s="18"/>
      <c r="M36" s="17"/>
      <c r="N36" s="21"/>
      <c r="O36" s="17"/>
      <c r="P36" s="44"/>
      <c r="Q36" s="19"/>
      <c r="R36" s="19"/>
      <c r="S36" s="20"/>
      <c r="T36" s="20"/>
      <c r="U36" s="20"/>
      <c r="V36" s="20"/>
      <c r="W36" s="45"/>
      <c r="X36" s="45"/>
      <c r="Y36" s="14"/>
      <c r="Z36" s="21"/>
      <c r="AA36" s="22" t="s">
        <v>191</v>
      </c>
      <c r="AM36" s="25"/>
    </row>
    <row r="37" spans="1:27" ht="72.75" customHeight="1">
      <c r="A37" s="21">
        <v>31</v>
      </c>
      <c r="B37" s="16" t="s">
        <v>122</v>
      </c>
      <c r="C37" s="16" t="s">
        <v>123</v>
      </c>
      <c r="D37" s="14" t="s">
        <v>166</v>
      </c>
      <c r="E37" s="17" t="s">
        <v>124</v>
      </c>
      <c r="F37" s="17">
        <v>9.4</v>
      </c>
      <c r="G37" s="17"/>
      <c r="H37" s="17"/>
      <c r="I37" s="17"/>
      <c r="J37" s="17"/>
      <c r="K37" s="17"/>
      <c r="L37" s="18"/>
      <c r="M37" s="17"/>
      <c r="N37" s="21"/>
      <c r="O37" s="17"/>
      <c r="P37" s="44"/>
      <c r="Q37" s="19"/>
      <c r="R37" s="19"/>
      <c r="S37" s="20"/>
      <c r="T37" s="20"/>
      <c r="U37" s="20"/>
      <c r="V37" s="20"/>
      <c r="W37" s="45"/>
      <c r="X37" s="45"/>
      <c r="Y37" s="14"/>
      <c r="Z37" s="21"/>
      <c r="AA37" s="22" t="s">
        <v>192</v>
      </c>
    </row>
    <row r="38" spans="1:27" ht="72.75" customHeight="1">
      <c r="A38" s="61">
        <v>32</v>
      </c>
      <c r="B38" s="16" t="s">
        <v>3</v>
      </c>
      <c r="C38" s="16" t="s">
        <v>4</v>
      </c>
      <c r="D38" s="14" t="s">
        <v>101</v>
      </c>
      <c r="E38" s="17" t="s">
        <v>46</v>
      </c>
      <c r="F38" s="17">
        <v>40</v>
      </c>
      <c r="G38" s="104"/>
      <c r="H38" s="104"/>
      <c r="I38" s="104"/>
      <c r="J38" s="104"/>
      <c r="K38" s="104"/>
      <c r="L38" s="105"/>
      <c r="M38" s="104"/>
      <c r="N38" s="109"/>
      <c r="O38" s="104"/>
      <c r="P38" s="134"/>
      <c r="Q38" s="106"/>
      <c r="R38" s="106"/>
      <c r="S38" s="107"/>
      <c r="T38" s="107"/>
      <c r="U38" s="107"/>
      <c r="V38" s="107"/>
      <c r="W38" s="135"/>
      <c r="X38" s="135"/>
      <c r="Y38" s="108"/>
      <c r="Z38" s="109"/>
      <c r="AA38" s="110" t="s">
        <v>194</v>
      </c>
    </row>
    <row r="39" spans="1:27" ht="40.5" customHeight="1">
      <c r="A39" s="35">
        <v>33</v>
      </c>
      <c r="B39" s="119" t="s">
        <v>82</v>
      </c>
      <c r="C39" s="41" t="s">
        <v>146</v>
      </c>
      <c r="D39" s="120" t="s">
        <v>147</v>
      </c>
      <c r="E39" s="30" t="s">
        <v>82</v>
      </c>
      <c r="F39" s="30">
        <v>10</v>
      </c>
      <c r="G39" s="30"/>
      <c r="H39" s="121"/>
      <c r="I39" s="121" t="e">
        <f>SUM(#REF!)</f>
        <v>#REF!</v>
      </c>
      <c r="J39" s="121"/>
      <c r="K39" s="121" t="e">
        <f>+SUM(#REF!)</f>
        <v>#REF!</v>
      </c>
      <c r="L39" s="31"/>
      <c r="M39" s="121" t="e">
        <f>SUM(#REF!)</f>
        <v>#REF!</v>
      </c>
      <c r="N39" s="121" t="e">
        <f>SUM(#REF!)</f>
        <v>#REF!</v>
      </c>
      <c r="O39" s="121" t="e">
        <f>SUM(#REF!)</f>
        <v>#REF!</v>
      </c>
      <c r="P39" s="122"/>
      <c r="Q39" s="122"/>
      <c r="R39" s="122"/>
      <c r="S39" s="116"/>
      <c r="T39" s="116"/>
      <c r="U39" s="116"/>
      <c r="V39" s="116"/>
      <c r="W39" s="123"/>
      <c r="X39" s="123"/>
      <c r="Y39" s="42"/>
      <c r="Z39" s="35"/>
      <c r="AA39" s="130" t="s">
        <v>193</v>
      </c>
    </row>
    <row r="40" spans="1:27" ht="34.5" customHeight="1">
      <c r="A40" s="103" t="s">
        <v>59</v>
      </c>
      <c r="B40" s="308" t="s">
        <v>60</v>
      </c>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10"/>
    </row>
    <row r="41" spans="1:27" ht="102.75" customHeight="1">
      <c r="A41" s="13">
        <v>34</v>
      </c>
      <c r="B41" s="111" t="s">
        <v>168</v>
      </c>
      <c r="C41" s="112" t="s">
        <v>105</v>
      </c>
      <c r="D41" s="7" t="s">
        <v>104</v>
      </c>
      <c r="E41" s="9" t="s">
        <v>167</v>
      </c>
      <c r="F41" s="9">
        <v>18.23</v>
      </c>
      <c r="G41" s="9"/>
      <c r="H41" s="9"/>
      <c r="I41" s="9"/>
      <c r="J41" s="9"/>
      <c r="K41" s="9"/>
      <c r="L41" s="10"/>
      <c r="M41" s="9"/>
      <c r="N41" s="9"/>
      <c r="O41" s="9"/>
      <c r="P41" s="11"/>
      <c r="Q41" s="11"/>
      <c r="R41" s="11"/>
      <c r="S41" s="12"/>
      <c r="T41" s="12"/>
      <c r="U41" s="12"/>
      <c r="V41" s="12"/>
      <c r="W41" s="113"/>
      <c r="X41" s="114"/>
      <c r="Y41" s="7"/>
      <c r="Z41" s="13"/>
      <c r="AA41" s="136" t="s">
        <v>195</v>
      </c>
    </row>
    <row r="42" spans="1:27" ht="42.75" customHeight="1">
      <c r="A42" s="118" t="s">
        <v>199</v>
      </c>
      <c r="B42" s="296" t="s">
        <v>200</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8"/>
    </row>
    <row r="43" spans="1:39" ht="24" customHeight="1">
      <c r="A43" s="137" t="s">
        <v>39</v>
      </c>
      <c r="B43" s="300" t="s">
        <v>152</v>
      </c>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2"/>
      <c r="AB43" s="6"/>
      <c r="AC43" s="6"/>
      <c r="AD43" s="6"/>
      <c r="AE43" s="6"/>
      <c r="AF43" s="6"/>
      <c r="AG43" s="6"/>
      <c r="AM43" s="25"/>
    </row>
    <row r="44" spans="1:33" ht="93.75">
      <c r="A44" s="138">
        <v>1</v>
      </c>
      <c r="B44" s="139" t="s">
        <v>78</v>
      </c>
      <c r="C44" s="140" t="s">
        <v>79</v>
      </c>
      <c r="D44" s="138" t="s">
        <v>80</v>
      </c>
      <c r="E44" s="141" t="s">
        <v>81</v>
      </c>
      <c r="F44" s="141">
        <v>12</v>
      </c>
      <c r="G44" s="46"/>
      <c r="I44" s="49"/>
      <c r="J44" s="48"/>
      <c r="L44" s="48"/>
      <c r="AA44" s="168" t="s">
        <v>45</v>
      </c>
      <c r="AG44" s="49"/>
    </row>
    <row r="45" spans="1:33" ht="18.75">
      <c r="A45" s="142">
        <v>2</v>
      </c>
      <c r="B45" s="143" t="s">
        <v>82</v>
      </c>
      <c r="C45" s="144" t="s">
        <v>43</v>
      </c>
      <c r="D45" s="142" t="s">
        <v>153</v>
      </c>
      <c r="E45" s="145" t="s">
        <v>82</v>
      </c>
      <c r="F45" s="145">
        <f>4-8100/10000</f>
        <v>3.19</v>
      </c>
      <c r="G45" s="46"/>
      <c r="I45" s="47" t="s">
        <v>126</v>
      </c>
      <c r="J45" s="48"/>
      <c r="L45" s="48"/>
      <c r="AA45" s="169" t="s">
        <v>45</v>
      </c>
      <c r="AG45" s="49"/>
    </row>
    <row r="46" spans="1:33" ht="37.5">
      <c r="A46" s="142">
        <v>3</v>
      </c>
      <c r="B46" s="146" t="s">
        <v>196</v>
      </c>
      <c r="C46" s="147" t="s">
        <v>136</v>
      </c>
      <c r="D46" s="148" t="s">
        <v>137</v>
      </c>
      <c r="E46" s="148" t="s">
        <v>196</v>
      </c>
      <c r="F46" s="149">
        <v>27.7</v>
      </c>
      <c r="G46" s="46"/>
      <c r="I46" s="50" t="s">
        <v>130</v>
      </c>
      <c r="J46" s="48"/>
      <c r="L46" s="48"/>
      <c r="AA46" s="169" t="s">
        <v>45</v>
      </c>
      <c r="AG46" s="49"/>
    </row>
    <row r="47" spans="1:33" ht="37.5">
      <c r="A47" s="150">
        <v>4</v>
      </c>
      <c r="B47" s="163" t="s">
        <v>45</v>
      </c>
      <c r="C47" s="164" t="s">
        <v>136</v>
      </c>
      <c r="D47" s="165" t="s">
        <v>140</v>
      </c>
      <c r="E47" s="166" t="s">
        <v>45</v>
      </c>
      <c r="F47" s="167">
        <f>89785/10000</f>
        <v>8.9785</v>
      </c>
      <c r="G47" s="46"/>
      <c r="I47" s="49"/>
      <c r="J47" s="48"/>
      <c r="L47" s="48"/>
      <c r="AA47" s="170" t="s">
        <v>45</v>
      </c>
      <c r="AG47" s="49"/>
    </row>
    <row r="48" spans="1:33" ht="18.75" customHeight="1">
      <c r="A48" s="133" t="s">
        <v>48</v>
      </c>
      <c r="B48" s="303" t="s">
        <v>169</v>
      </c>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G48" s="49"/>
    </row>
    <row r="49" spans="1:33" ht="37.5">
      <c r="A49" s="151">
        <v>5</v>
      </c>
      <c r="B49" s="152" t="s">
        <v>141</v>
      </c>
      <c r="C49" s="153" t="s">
        <v>118</v>
      </c>
      <c r="D49" s="151" t="s">
        <v>142</v>
      </c>
      <c r="E49" s="151" t="s">
        <v>143</v>
      </c>
      <c r="F49" s="154">
        <v>27.5</v>
      </c>
      <c r="G49" s="46"/>
      <c r="I49" s="49"/>
      <c r="J49" s="48"/>
      <c r="L49" s="48"/>
      <c r="AA49" s="171" t="s">
        <v>45</v>
      </c>
      <c r="AG49" s="49"/>
    </row>
    <row r="50" spans="1:33" ht="18.75" customHeight="1">
      <c r="A50" s="133" t="s">
        <v>50</v>
      </c>
      <c r="B50" s="304" t="s">
        <v>170</v>
      </c>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6"/>
      <c r="AG50" s="49"/>
    </row>
    <row r="51" spans="1:33" ht="131.25">
      <c r="A51" s="151">
        <v>6</v>
      </c>
      <c r="B51" s="155" t="s">
        <v>82</v>
      </c>
      <c r="C51" s="156" t="s">
        <v>139</v>
      </c>
      <c r="D51" s="157" t="s">
        <v>138</v>
      </c>
      <c r="E51" s="155" t="s">
        <v>82</v>
      </c>
      <c r="F51" s="158">
        <v>43</v>
      </c>
      <c r="G51" s="46"/>
      <c r="I51" s="49"/>
      <c r="J51" s="48"/>
      <c r="L51" s="48"/>
      <c r="AA51" s="172" t="s">
        <v>45</v>
      </c>
      <c r="AG51" s="49"/>
    </row>
    <row r="52" spans="1:33" ht="18.75" customHeight="1">
      <c r="A52" s="133" t="s">
        <v>54</v>
      </c>
      <c r="B52" s="307" t="s">
        <v>171</v>
      </c>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G52" s="49"/>
    </row>
    <row r="53" spans="1:33" ht="18.75">
      <c r="A53" s="173">
        <v>7</v>
      </c>
      <c r="B53" s="174" t="s">
        <v>0</v>
      </c>
      <c r="C53" s="174" t="s">
        <v>1</v>
      </c>
      <c r="D53" s="173" t="s">
        <v>162</v>
      </c>
      <c r="E53" s="175" t="s">
        <v>2</v>
      </c>
      <c r="F53" s="175">
        <v>0.8</v>
      </c>
      <c r="G53" s="46"/>
      <c r="I53" s="49"/>
      <c r="J53" s="48"/>
      <c r="L53" s="48"/>
      <c r="AA53" s="176"/>
      <c r="AG53" s="49"/>
    </row>
    <row r="54" spans="1:33" ht="37.5">
      <c r="A54" s="142">
        <v>8</v>
      </c>
      <c r="B54" s="144" t="s">
        <v>5</v>
      </c>
      <c r="C54" s="144" t="s">
        <v>6</v>
      </c>
      <c r="D54" s="142" t="s">
        <v>162</v>
      </c>
      <c r="E54" s="145" t="s">
        <v>2</v>
      </c>
      <c r="F54" s="145">
        <v>1</v>
      </c>
      <c r="G54" s="46"/>
      <c r="I54" s="49"/>
      <c r="J54" s="48"/>
      <c r="L54" s="48"/>
      <c r="AA54" s="169" t="s">
        <v>45</v>
      </c>
      <c r="AG54" s="49"/>
    </row>
    <row r="55" spans="1:33" ht="75">
      <c r="A55" s="150">
        <v>9</v>
      </c>
      <c r="B55" s="159" t="s">
        <v>82</v>
      </c>
      <c r="C55" s="160" t="s">
        <v>136</v>
      </c>
      <c r="D55" s="161" t="s">
        <v>197</v>
      </c>
      <c r="E55" s="162" t="s">
        <v>82</v>
      </c>
      <c r="F55" s="162">
        <v>55</v>
      </c>
      <c r="G55" s="46"/>
      <c r="I55" s="49"/>
      <c r="J55" s="48"/>
      <c r="L55" s="48"/>
      <c r="AA55" s="117"/>
      <c r="AG55" s="49"/>
    </row>
  </sheetData>
  <sheetProtection/>
  <mergeCells count="37">
    <mergeCell ref="B43:AA43"/>
    <mergeCell ref="B48:AA48"/>
    <mergeCell ref="B50:AA50"/>
    <mergeCell ref="B52:AA52"/>
    <mergeCell ref="A1:AA1"/>
    <mergeCell ref="A2:A5"/>
    <mergeCell ref="B2:B5"/>
    <mergeCell ref="C2:C5"/>
    <mergeCell ref="D2:D5"/>
    <mergeCell ref="E2:E5"/>
    <mergeCell ref="B7:AA7"/>
    <mergeCell ref="B42:AA42"/>
    <mergeCell ref="M2:M4"/>
    <mergeCell ref="N2:N4"/>
    <mergeCell ref="B8:AA8"/>
    <mergeCell ref="B22:AA22"/>
    <mergeCell ref="B27:AA27"/>
    <mergeCell ref="B40:AA40"/>
    <mergeCell ref="F2:F4"/>
    <mergeCell ref="H2:H4"/>
    <mergeCell ref="O2:O4"/>
    <mergeCell ref="AG2:AG4"/>
    <mergeCell ref="P2:Q3"/>
    <mergeCell ref="R2:R4"/>
    <mergeCell ref="S2:S5"/>
    <mergeCell ref="T2:T4"/>
    <mergeCell ref="U2:U4"/>
    <mergeCell ref="V2:V4"/>
    <mergeCell ref="AA2:AA5"/>
    <mergeCell ref="J2:J4"/>
    <mergeCell ref="K2:K4"/>
    <mergeCell ref="I2:I4"/>
    <mergeCell ref="L2:L5"/>
    <mergeCell ref="W2:W4"/>
    <mergeCell ref="X2:X4"/>
    <mergeCell ref="Y2:Y4"/>
    <mergeCell ref="Z2:Z4"/>
  </mergeCells>
  <printOptions/>
  <pageMargins left="0.45" right="0.275589457567804" top="0.26" bottom="0.07" header="0.2" footer="0.196849300087489"/>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BH83"/>
  <sheetViews>
    <sheetView tabSelected="1" zoomScale="66" zoomScaleNormal="66" zoomScalePageLayoutView="70" workbookViewId="0" topLeftCell="A1">
      <pane xSplit="1" ySplit="5" topLeftCell="B36" activePane="bottomRight" state="frozen"/>
      <selection pane="topLeft" activeCell="A1" sqref="A1"/>
      <selection pane="topRight" activeCell="B1" sqref="B1"/>
      <selection pane="bottomLeft" activeCell="A6" sqref="A6"/>
      <selection pane="bottomRight" activeCell="B59" sqref="B59"/>
    </sheetView>
  </sheetViews>
  <sheetFormatPr defaultColWidth="8.8125" defaultRowHeight="16.5"/>
  <cols>
    <col min="1" max="1" width="5.36328125" style="179" customWidth="1"/>
    <col min="2" max="2" width="38.99609375" style="178" customWidth="1"/>
    <col min="3" max="3" width="24.36328125" style="177" customWidth="1"/>
    <col min="4" max="4" width="9.36328125" style="179" customWidth="1"/>
    <col min="5" max="5" width="53.36328125" style="179" customWidth="1"/>
    <col min="6" max="6" width="25.54296875" style="179" customWidth="1"/>
    <col min="7" max="7" width="18.36328125" style="177" customWidth="1"/>
    <col min="8" max="8" width="33.18359375" style="177" hidden="1" customWidth="1"/>
    <col min="9" max="9" width="25.54296875" style="180" hidden="1" customWidth="1"/>
    <col min="10" max="10" width="10.0859375" style="181" hidden="1" customWidth="1"/>
    <col min="11" max="11" width="19.0859375" style="180" hidden="1" customWidth="1"/>
    <col min="12" max="12" width="25.0859375" style="180" hidden="1" customWidth="1"/>
    <col min="13" max="13" width="24.18359375" style="178" hidden="1" customWidth="1"/>
    <col min="14" max="14" width="20.54296875" style="178" hidden="1" customWidth="1"/>
    <col min="15" max="15" width="18.90625" style="182" hidden="1" customWidth="1"/>
    <col min="16" max="16384" width="8.8125" style="177" customWidth="1"/>
  </cols>
  <sheetData>
    <row r="1" spans="1:15" ht="18.75">
      <c r="A1" s="286" t="s">
        <v>400</v>
      </c>
      <c r="B1" s="286"/>
      <c r="C1" s="286"/>
      <c r="D1" s="286"/>
      <c r="E1" s="286"/>
      <c r="F1" s="286"/>
      <c r="G1" s="286"/>
      <c r="H1" s="184" t="e">
        <f>+O:VO:WOO:Y</f>
        <v>#NAME?</v>
      </c>
      <c r="I1" s="183"/>
      <c r="J1" s="185"/>
      <c r="K1" s="186"/>
      <c r="L1" s="186"/>
      <c r="M1" s="187"/>
      <c r="N1" s="187"/>
      <c r="O1" s="188"/>
    </row>
    <row r="2" spans="1:15" ht="18.75">
      <c r="A2" s="286" t="s">
        <v>328</v>
      </c>
      <c r="B2" s="286"/>
      <c r="C2" s="286"/>
      <c r="D2" s="286"/>
      <c r="E2" s="286"/>
      <c r="F2" s="286"/>
      <c r="G2" s="286"/>
      <c r="H2" s="184"/>
      <c r="I2" s="183"/>
      <c r="J2" s="185"/>
      <c r="K2" s="186"/>
      <c r="L2" s="186"/>
      <c r="M2" s="187"/>
      <c r="N2" s="187"/>
      <c r="O2" s="188"/>
    </row>
    <row r="3" spans="1:15" ht="19.5" thickBot="1">
      <c r="A3" s="250" t="s">
        <v>329</v>
      </c>
      <c r="B3" s="250"/>
      <c r="C3" s="250"/>
      <c r="D3" s="250"/>
      <c r="E3" s="250"/>
      <c r="F3" s="250"/>
      <c r="G3" s="250"/>
      <c r="H3" s="184"/>
      <c r="I3" s="183"/>
      <c r="J3" s="185"/>
      <c r="K3" s="186"/>
      <c r="L3" s="186"/>
      <c r="M3" s="187"/>
      <c r="N3" s="187"/>
      <c r="O3" s="188"/>
    </row>
    <row r="4" spans="1:15" ht="18.75" customHeight="1">
      <c r="A4" s="279" t="s">
        <v>8</v>
      </c>
      <c r="B4" s="317" t="s">
        <v>204</v>
      </c>
      <c r="C4" s="251" t="s">
        <v>202</v>
      </c>
      <c r="D4" s="251" t="s">
        <v>212</v>
      </c>
      <c r="E4" s="281" t="s">
        <v>203</v>
      </c>
      <c r="F4" s="281" t="s">
        <v>302</v>
      </c>
      <c r="G4" s="282" t="s">
        <v>31</v>
      </c>
      <c r="H4" s="189"/>
      <c r="I4" s="313" t="s">
        <v>211</v>
      </c>
      <c r="J4" s="312" t="s">
        <v>205</v>
      </c>
      <c r="K4" s="313" t="s">
        <v>206</v>
      </c>
      <c r="L4" s="313" t="s">
        <v>209</v>
      </c>
      <c r="M4" s="313" t="s">
        <v>208</v>
      </c>
      <c r="N4" s="313" t="s">
        <v>207</v>
      </c>
      <c r="O4" s="311" t="s">
        <v>210</v>
      </c>
    </row>
    <row r="5" spans="1:15" ht="45.75" customHeight="1">
      <c r="A5" s="280"/>
      <c r="B5" s="315"/>
      <c r="C5" s="311"/>
      <c r="D5" s="311"/>
      <c r="E5" s="314"/>
      <c r="F5" s="314"/>
      <c r="G5" s="283"/>
      <c r="H5" s="193"/>
      <c r="I5" s="314"/>
      <c r="J5" s="312"/>
      <c r="K5" s="314"/>
      <c r="L5" s="314"/>
      <c r="M5" s="314"/>
      <c r="N5" s="314"/>
      <c r="O5" s="311"/>
    </row>
    <row r="6" spans="1:15" ht="18.75">
      <c r="A6" s="192" t="s">
        <v>37</v>
      </c>
      <c r="B6" s="315" t="s">
        <v>251</v>
      </c>
      <c r="C6" s="315"/>
      <c r="D6" s="315"/>
      <c r="E6" s="315"/>
      <c r="F6" s="315"/>
      <c r="G6" s="316"/>
      <c r="H6" s="194"/>
      <c r="I6" s="195"/>
      <c r="J6" s="191"/>
      <c r="K6" s="195"/>
      <c r="L6" s="195"/>
      <c r="M6" s="195"/>
      <c r="N6" s="195"/>
      <c r="O6" s="133"/>
    </row>
    <row r="7" spans="1:15" s="247" customFormat="1" ht="75">
      <c r="A7" s="219">
        <v>1</v>
      </c>
      <c r="B7" s="220" t="s">
        <v>331</v>
      </c>
      <c r="C7" s="221" t="s">
        <v>332</v>
      </c>
      <c r="D7" s="221" t="s">
        <v>333</v>
      </c>
      <c r="E7" s="222" t="s">
        <v>334</v>
      </c>
      <c r="F7" s="222" t="s">
        <v>335</v>
      </c>
      <c r="G7" s="223"/>
      <c r="H7" s="244"/>
      <c r="I7" s="245"/>
      <c r="J7" s="246"/>
      <c r="K7" s="225"/>
      <c r="L7" s="225"/>
      <c r="M7" s="225"/>
      <c r="N7" s="225"/>
      <c r="O7" s="237"/>
    </row>
    <row r="8" spans="1:15" s="247" customFormat="1" ht="93.75">
      <c r="A8" s="219">
        <v>2</v>
      </c>
      <c r="B8" s="220" t="s">
        <v>336</v>
      </c>
      <c r="C8" s="221" t="s">
        <v>337</v>
      </c>
      <c r="D8" s="221" t="s">
        <v>338</v>
      </c>
      <c r="E8" s="222" t="s">
        <v>339</v>
      </c>
      <c r="F8" s="222" t="s">
        <v>340</v>
      </c>
      <c r="G8" s="223"/>
      <c r="H8" s="244"/>
      <c r="I8" s="245"/>
      <c r="J8" s="246"/>
      <c r="K8" s="225"/>
      <c r="L8" s="225"/>
      <c r="M8" s="225"/>
      <c r="N8" s="225"/>
      <c r="O8" s="237"/>
    </row>
    <row r="9" spans="1:15" s="205" customFormat="1" ht="187.5">
      <c r="A9" s="219">
        <v>3</v>
      </c>
      <c r="B9" s="236" t="s">
        <v>341</v>
      </c>
      <c r="C9" s="237" t="s">
        <v>342</v>
      </c>
      <c r="D9" s="237" t="s">
        <v>343</v>
      </c>
      <c r="E9" s="238" t="s">
        <v>344</v>
      </c>
      <c r="F9" s="238" t="s">
        <v>345</v>
      </c>
      <c r="G9" s="248"/>
      <c r="H9" s="244"/>
      <c r="I9" s="245"/>
      <c r="J9" s="246"/>
      <c r="K9" s="245"/>
      <c r="L9" s="245"/>
      <c r="M9" s="245"/>
      <c r="N9" s="245"/>
      <c r="O9" s="237"/>
    </row>
    <row r="10" spans="1:15" s="205" customFormat="1" ht="75">
      <c r="A10" s="219">
        <v>4</v>
      </c>
      <c r="B10" s="220" t="s">
        <v>270</v>
      </c>
      <c r="C10" s="221" t="s">
        <v>249</v>
      </c>
      <c r="D10" s="221" t="s">
        <v>216</v>
      </c>
      <c r="E10" s="222" t="s">
        <v>248</v>
      </c>
      <c r="F10" s="222" t="s">
        <v>304</v>
      </c>
      <c r="G10" s="223"/>
      <c r="H10" s="224"/>
      <c r="I10" s="225"/>
      <c r="J10" s="226"/>
      <c r="K10" s="225"/>
      <c r="L10" s="225"/>
      <c r="M10" s="225"/>
      <c r="N10" s="225"/>
      <c r="O10" s="221"/>
    </row>
    <row r="11" spans="1:15" s="211" customFormat="1" ht="85.5" customHeight="1">
      <c r="A11" s="219">
        <v>5</v>
      </c>
      <c r="B11" s="197" t="s">
        <v>266</v>
      </c>
      <c r="C11" s="198" t="s">
        <v>267</v>
      </c>
      <c r="D11" s="198" t="s">
        <v>268</v>
      </c>
      <c r="E11" s="199" t="s">
        <v>269</v>
      </c>
      <c r="F11" s="212" t="s">
        <v>304</v>
      </c>
      <c r="G11" s="200"/>
      <c r="H11" s="201"/>
      <c r="I11" s="151"/>
      <c r="J11" s="202"/>
      <c r="K11" s="151"/>
      <c r="L11" s="151"/>
      <c r="M11" s="151"/>
      <c r="N11" s="151"/>
      <c r="O11" s="198"/>
    </row>
    <row r="12" spans="1:15" s="211" customFormat="1" ht="82.5" customHeight="1">
      <c r="A12" s="219">
        <v>6</v>
      </c>
      <c r="B12" s="197" t="s">
        <v>261</v>
      </c>
      <c r="C12" s="198" t="s">
        <v>262</v>
      </c>
      <c r="D12" s="198" t="s">
        <v>263</v>
      </c>
      <c r="E12" s="199" t="s">
        <v>264</v>
      </c>
      <c r="F12" s="199" t="s">
        <v>304</v>
      </c>
      <c r="G12" s="200"/>
      <c r="H12" s="201"/>
      <c r="I12" s="151"/>
      <c r="J12" s="202"/>
      <c r="K12" s="151"/>
      <c r="L12" s="151"/>
      <c r="M12" s="151"/>
      <c r="N12" s="151"/>
      <c r="O12" s="198"/>
    </row>
    <row r="13" spans="1:15" s="205" customFormat="1" ht="206.25">
      <c r="A13" s="219">
        <v>7</v>
      </c>
      <c r="B13" s="220" t="s">
        <v>272</v>
      </c>
      <c r="C13" s="221" t="s">
        <v>214</v>
      </c>
      <c r="D13" s="221" t="s">
        <v>213</v>
      </c>
      <c r="E13" s="222" t="s">
        <v>215</v>
      </c>
      <c r="F13" s="222" t="s">
        <v>305</v>
      </c>
      <c r="G13" s="223" t="s">
        <v>271</v>
      </c>
      <c r="H13" s="224"/>
      <c r="I13" s="225"/>
      <c r="J13" s="226"/>
      <c r="K13" s="225"/>
      <c r="L13" s="225"/>
      <c r="M13" s="225"/>
      <c r="N13" s="225"/>
      <c r="O13" s="221"/>
    </row>
    <row r="14" spans="1:15" s="205" customFormat="1" ht="168.75">
      <c r="A14" s="219">
        <v>8</v>
      </c>
      <c r="B14" s="220" t="s">
        <v>330</v>
      </c>
      <c r="C14" s="221" t="s">
        <v>324</v>
      </c>
      <c r="D14" s="221" t="s">
        <v>325</v>
      </c>
      <c r="E14" s="222" t="s">
        <v>327</v>
      </c>
      <c r="F14" s="222" t="s">
        <v>326</v>
      </c>
      <c r="G14" s="223"/>
      <c r="H14" s="224"/>
      <c r="I14" s="225"/>
      <c r="J14" s="226"/>
      <c r="K14" s="225"/>
      <c r="L14" s="225"/>
      <c r="M14" s="225"/>
      <c r="N14" s="225"/>
      <c r="O14" s="221"/>
    </row>
    <row r="15" spans="1:15" s="205" customFormat="1" ht="140.25" customHeight="1">
      <c r="A15" s="219">
        <v>9</v>
      </c>
      <c r="B15" s="220" t="s">
        <v>257</v>
      </c>
      <c r="C15" s="221" t="s">
        <v>259</v>
      </c>
      <c r="D15" s="221" t="s">
        <v>258</v>
      </c>
      <c r="E15" s="222" t="s">
        <v>260</v>
      </c>
      <c r="F15" s="222" t="s">
        <v>306</v>
      </c>
      <c r="G15" s="223"/>
      <c r="H15" s="224"/>
      <c r="I15" s="225"/>
      <c r="J15" s="226"/>
      <c r="K15" s="225"/>
      <c r="L15" s="225"/>
      <c r="M15" s="225"/>
      <c r="N15" s="225"/>
      <c r="O15" s="221"/>
    </row>
    <row r="16" spans="1:15" s="216" customFormat="1" ht="39" customHeight="1">
      <c r="A16" s="192" t="s">
        <v>199</v>
      </c>
      <c r="B16" s="315" t="s">
        <v>252</v>
      </c>
      <c r="C16" s="315"/>
      <c r="D16" s="315"/>
      <c r="E16" s="315"/>
      <c r="F16" s="315"/>
      <c r="G16" s="316"/>
      <c r="H16" s="194"/>
      <c r="I16" s="195"/>
      <c r="J16" s="191"/>
      <c r="K16" s="195"/>
      <c r="L16" s="195"/>
      <c r="M16" s="195"/>
      <c r="N16" s="195"/>
      <c r="O16" s="133"/>
    </row>
    <row r="17" spans="1:15" s="254" customFormat="1" ht="187.5">
      <c r="A17" s="249">
        <v>10</v>
      </c>
      <c r="B17" s="252" t="s">
        <v>346</v>
      </c>
      <c r="C17" s="249" t="s">
        <v>217</v>
      </c>
      <c r="D17" s="249" t="s">
        <v>347</v>
      </c>
      <c r="E17" s="253" t="s">
        <v>348</v>
      </c>
      <c r="F17" s="253" t="s">
        <v>349</v>
      </c>
      <c r="G17" s="249"/>
      <c r="I17" s="255"/>
      <c r="J17" s="256"/>
      <c r="K17" s="188"/>
      <c r="L17" s="188"/>
      <c r="M17" s="214"/>
      <c r="N17" s="214"/>
      <c r="O17" s="257"/>
    </row>
    <row r="18" spans="1:15" s="254" customFormat="1" ht="168.75">
      <c r="A18" s="249">
        <v>11</v>
      </c>
      <c r="B18" s="252" t="s">
        <v>350</v>
      </c>
      <c r="C18" s="249" t="s">
        <v>217</v>
      </c>
      <c r="D18" s="249" t="s">
        <v>351</v>
      </c>
      <c r="E18" s="253" t="s">
        <v>352</v>
      </c>
      <c r="F18" s="253" t="s">
        <v>326</v>
      </c>
      <c r="G18" s="249" t="s">
        <v>250</v>
      </c>
      <c r="I18" s="255"/>
      <c r="J18" s="256"/>
      <c r="K18" s="188"/>
      <c r="L18" s="188"/>
      <c r="M18" s="214"/>
      <c r="N18" s="214"/>
      <c r="O18" s="257"/>
    </row>
    <row r="19" spans="1:60" s="215" customFormat="1" ht="187.5">
      <c r="A19" s="249">
        <v>12</v>
      </c>
      <c r="B19" s="197" t="s">
        <v>218</v>
      </c>
      <c r="C19" s="203" t="s">
        <v>219</v>
      </c>
      <c r="D19" s="198" t="s">
        <v>220</v>
      </c>
      <c r="E19" s="198" t="s">
        <v>221</v>
      </c>
      <c r="F19" s="198" t="s">
        <v>305</v>
      </c>
      <c r="G19" s="203"/>
      <c r="H19" s="213"/>
      <c r="I19" s="186"/>
      <c r="J19" s="185"/>
      <c r="K19" s="188"/>
      <c r="L19" s="188"/>
      <c r="M19" s="214"/>
      <c r="N19" s="214"/>
      <c r="O19" s="188"/>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row>
    <row r="20" spans="1:60" s="215" customFormat="1" ht="187.5">
      <c r="A20" s="249">
        <v>13</v>
      </c>
      <c r="B20" s="197" t="s">
        <v>222</v>
      </c>
      <c r="C20" s="217" t="s">
        <v>256</v>
      </c>
      <c r="D20" s="198" t="s">
        <v>223</v>
      </c>
      <c r="E20" s="198" t="s">
        <v>253</v>
      </c>
      <c r="F20" s="198" t="s">
        <v>307</v>
      </c>
      <c r="G20" s="203"/>
      <c r="H20" s="213"/>
      <c r="I20" s="186"/>
      <c r="J20" s="185"/>
      <c r="K20" s="188"/>
      <c r="L20" s="188"/>
      <c r="M20" s="214"/>
      <c r="N20" s="214"/>
      <c r="O20" s="188"/>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row>
    <row r="21" spans="1:60" s="215" customFormat="1" ht="187.5">
      <c r="A21" s="249">
        <v>14</v>
      </c>
      <c r="B21" s="197" t="s">
        <v>224</v>
      </c>
      <c r="C21" s="217" t="s">
        <v>225</v>
      </c>
      <c r="D21" s="198" t="s">
        <v>226</v>
      </c>
      <c r="E21" s="198" t="s">
        <v>227</v>
      </c>
      <c r="F21" s="198" t="s">
        <v>303</v>
      </c>
      <c r="G21" s="203"/>
      <c r="H21" s="213"/>
      <c r="I21" s="186"/>
      <c r="J21" s="185"/>
      <c r="K21" s="188"/>
      <c r="L21" s="188"/>
      <c r="M21" s="214"/>
      <c r="N21" s="214"/>
      <c r="O21" s="188"/>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row>
    <row r="22" spans="1:60" s="215" customFormat="1" ht="93.75">
      <c r="A22" s="249">
        <v>15</v>
      </c>
      <c r="B22" s="197" t="s">
        <v>228</v>
      </c>
      <c r="C22" s="217" t="s">
        <v>229</v>
      </c>
      <c r="D22" s="198" t="s">
        <v>230</v>
      </c>
      <c r="E22" s="198" t="s">
        <v>231</v>
      </c>
      <c r="F22" s="198" t="s">
        <v>306</v>
      </c>
      <c r="G22" s="284" t="s">
        <v>254</v>
      </c>
      <c r="H22" s="213"/>
      <c r="I22" s="186"/>
      <c r="J22" s="185"/>
      <c r="K22" s="188"/>
      <c r="L22" s="188"/>
      <c r="M22" s="214"/>
      <c r="N22" s="214"/>
      <c r="O22" s="188"/>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row>
    <row r="23" spans="1:60" s="215" customFormat="1" ht="93.75">
      <c r="A23" s="249">
        <v>16</v>
      </c>
      <c r="B23" s="197" t="s">
        <v>232</v>
      </c>
      <c r="C23" s="217" t="s">
        <v>233</v>
      </c>
      <c r="D23" s="198" t="s">
        <v>234</v>
      </c>
      <c r="E23" s="198" t="s">
        <v>231</v>
      </c>
      <c r="F23" s="198" t="s">
        <v>306</v>
      </c>
      <c r="G23" s="285"/>
      <c r="H23" s="213"/>
      <c r="I23" s="186"/>
      <c r="J23" s="185"/>
      <c r="K23" s="188"/>
      <c r="L23" s="188"/>
      <c r="M23" s="214"/>
      <c r="N23" s="214"/>
      <c r="O23" s="188"/>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row>
    <row r="24" spans="1:60" s="215" customFormat="1" ht="93.75">
      <c r="A24" s="249">
        <v>17</v>
      </c>
      <c r="B24" s="197" t="s">
        <v>235</v>
      </c>
      <c r="C24" s="217" t="s">
        <v>233</v>
      </c>
      <c r="D24" s="198" t="s">
        <v>236</v>
      </c>
      <c r="E24" s="198" t="s">
        <v>231</v>
      </c>
      <c r="F24" s="198" t="s">
        <v>306</v>
      </c>
      <c r="G24" s="285"/>
      <c r="H24" s="213"/>
      <c r="I24" s="186"/>
      <c r="J24" s="185"/>
      <c r="K24" s="188"/>
      <c r="L24" s="188"/>
      <c r="M24" s="214"/>
      <c r="N24" s="214"/>
      <c r="O24" s="188"/>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row>
    <row r="25" spans="1:60" s="215" customFormat="1" ht="93.75">
      <c r="A25" s="249">
        <v>18</v>
      </c>
      <c r="B25" s="197" t="s">
        <v>237</v>
      </c>
      <c r="C25" s="217" t="s">
        <v>233</v>
      </c>
      <c r="D25" s="198" t="s">
        <v>238</v>
      </c>
      <c r="E25" s="198" t="s">
        <v>231</v>
      </c>
      <c r="F25" s="198" t="s">
        <v>306</v>
      </c>
      <c r="G25" s="285"/>
      <c r="H25" s="213"/>
      <c r="I25" s="186"/>
      <c r="J25" s="185"/>
      <c r="K25" s="188"/>
      <c r="L25" s="188"/>
      <c r="M25" s="214"/>
      <c r="N25" s="214"/>
      <c r="O25" s="188"/>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row>
    <row r="26" spans="1:60" s="215" customFormat="1" ht="93.75">
      <c r="A26" s="249">
        <v>19</v>
      </c>
      <c r="B26" s="197" t="s">
        <v>239</v>
      </c>
      <c r="C26" s="217" t="s">
        <v>225</v>
      </c>
      <c r="D26" s="198" t="s">
        <v>240</v>
      </c>
      <c r="E26" s="198" t="s">
        <v>231</v>
      </c>
      <c r="F26" s="198" t="s">
        <v>306</v>
      </c>
      <c r="G26" s="285"/>
      <c r="H26" s="213"/>
      <c r="I26" s="186"/>
      <c r="J26" s="185"/>
      <c r="K26" s="188"/>
      <c r="L26" s="188"/>
      <c r="M26" s="214"/>
      <c r="N26" s="214"/>
      <c r="O26" s="188"/>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row>
    <row r="27" spans="1:60" s="215" customFormat="1" ht="93.75">
      <c r="A27" s="249">
        <v>20</v>
      </c>
      <c r="B27" s="197" t="s">
        <v>241</v>
      </c>
      <c r="C27" s="217" t="s">
        <v>225</v>
      </c>
      <c r="D27" s="198" t="s">
        <v>242</v>
      </c>
      <c r="E27" s="198" t="s">
        <v>231</v>
      </c>
      <c r="F27" s="198" t="s">
        <v>306</v>
      </c>
      <c r="G27" s="285"/>
      <c r="H27" s="213"/>
      <c r="I27" s="186"/>
      <c r="J27" s="185"/>
      <c r="K27" s="188"/>
      <c r="L27" s="188"/>
      <c r="M27" s="214"/>
      <c r="N27" s="214"/>
      <c r="O27" s="188"/>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row>
    <row r="28" spans="1:60" s="215" customFormat="1" ht="93.75">
      <c r="A28" s="249">
        <v>21</v>
      </c>
      <c r="B28" s="197" t="s">
        <v>243</v>
      </c>
      <c r="C28" s="217" t="s">
        <v>225</v>
      </c>
      <c r="D28" s="198" t="s">
        <v>244</v>
      </c>
      <c r="E28" s="198" t="s">
        <v>231</v>
      </c>
      <c r="F28" s="198" t="s">
        <v>306</v>
      </c>
      <c r="G28" s="285"/>
      <c r="H28" s="213"/>
      <c r="I28" s="186"/>
      <c r="J28" s="185"/>
      <c r="K28" s="188"/>
      <c r="L28" s="188"/>
      <c r="M28" s="214"/>
      <c r="N28" s="214"/>
      <c r="O28" s="188"/>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row>
    <row r="29" spans="1:60" s="215" customFormat="1" ht="190.5" customHeight="1">
      <c r="A29" s="249">
        <v>22</v>
      </c>
      <c r="B29" s="197" t="s">
        <v>299</v>
      </c>
      <c r="C29" s="217" t="s">
        <v>219</v>
      </c>
      <c r="D29" s="198" t="s">
        <v>300</v>
      </c>
      <c r="E29" s="198" t="s">
        <v>301</v>
      </c>
      <c r="F29" s="198" t="s">
        <v>307</v>
      </c>
      <c r="G29" s="151"/>
      <c r="H29" s="213"/>
      <c r="I29" s="186"/>
      <c r="J29" s="185"/>
      <c r="K29" s="188"/>
      <c r="L29" s="188"/>
      <c r="M29" s="214"/>
      <c r="N29" s="214"/>
      <c r="O29" s="188"/>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row>
    <row r="30" spans="1:60" s="215" customFormat="1" ht="177" customHeight="1">
      <c r="A30" s="249">
        <v>23</v>
      </c>
      <c r="B30" s="197" t="s">
        <v>273</v>
      </c>
      <c r="C30" s="217" t="s">
        <v>217</v>
      </c>
      <c r="D30" s="198" t="s">
        <v>274</v>
      </c>
      <c r="E30" s="198" t="s">
        <v>275</v>
      </c>
      <c r="F30" s="198" t="s">
        <v>305</v>
      </c>
      <c r="G30" s="203"/>
      <c r="H30" s="213"/>
      <c r="I30" s="186"/>
      <c r="J30" s="185"/>
      <c r="K30" s="188"/>
      <c r="L30" s="188"/>
      <c r="M30" s="214"/>
      <c r="N30" s="214"/>
      <c r="O30" s="188"/>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row>
    <row r="31" spans="1:15" s="211" customFormat="1" ht="18.75">
      <c r="A31" s="192" t="s">
        <v>199</v>
      </c>
      <c r="B31" s="315" t="s">
        <v>276</v>
      </c>
      <c r="C31" s="315"/>
      <c r="D31" s="315"/>
      <c r="E31" s="315"/>
      <c r="F31" s="315"/>
      <c r="G31" s="316"/>
      <c r="H31" s="194"/>
      <c r="I31" s="195"/>
      <c r="J31" s="191"/>
      <c r="K31" s="195"/>
      <c r="L31" s="195"/>
      <c r="M31" s="195"/>
      <c r="N31" s="195"/>
      <c r="O31" s="133"/>
    </row>
    <row r="32" spans="1:15" s="211" customFormat="1" ht="187.5">
      <c r="A32" s="196">
        <v>24</v>
      </c>
      <c r="B32" s="197" t="s">
        <v>313</v>
      </c>
      <c r="C32" s="197" t="s">
        <v>314</v>
      </c>
      <c r="D32" s="197" t="s">
        <v>315</v>
      </c>
      <c r="E32" s="197" t="s">
        <v>316</v>
      </c>
      <c r="F32" s="199" t="s">
        <v>305</v>
      </c>
      <c r="G32" s="218"/>
      <c r="H32" s="201"/>
      <c r="I32" s="151"/>
      <c r="J32" s="228"/>
      <c r="K32" s="151"/>
      <c r="L32" s="151"/>
      <c r="M32" s="151"/>
      <c r="N32" s="151"/>
      <c r="O32" s="227"/>
    </row>
    <row r="33" spans="1:15" s="211" customFormat="1" ht="144.75" customHeight="1">
      <c r="A33" s="196">
        <v>25</v>
      </c>
      <c r="B33" s="197" t="s">
        <v>277</v>
      </c>
      <c r="C33" s="197" t="s">
        <v>283</v>
      </c>
      <c r="D33" s="197" t="s">
        <v>278</v>
      </c>
      <c r="E33" s="198" t="s">
        <v>279</v>
      </c>
      <c r="F33" s="199" t="s">
        <v>322</v>
      </c>
      <c r="G33" s="218"/>
      <c r="H33" s="194"/>
      <c r="I33" s="195"/>
      <c r="J33" s="204"/>
      <c r="K33" s="195"/>
      <c r="L33" s="195"/>
      <c r="M33" s="195"/>
      <c r="N33" s="195"/>
      <c r="O33" s="190"/>
    </row>
    <row r="34" spans="1:15" s="205" customFormat="1" ht="104.25" customHeight="1">
      <c r="A34" s="196">
        <v>26</v>
      </c>
      <c r="B34" s="236" t="s">
        <v>280</v>
      </c>
      <c r="C34" s="236" t="s">
        <v>284</v>
      </c>
      <c r="D34" s="236" t="s">
        <v>274</v>
      </c>
      <c r="E34" s="237" t="s">
        <v>281</v>
      </c>
      <c r="F34" s="238" t="s">
        <v>322</v>
      </c>
      <c r="G34" s="239"/>
      <c r="H34" s="240"/>
      <c r="I34" s="241"/>
      <c r="J34" s="242"/>
      <c r="K34" s="241"/>
      <c r="L34" s="241"/>
      <c r="M34" s="241"/>
      <c r="N34" s="241"/>
      <c r="O34" s="243"/>
    </row>
    <row r="35" spans="1:15" s="205" customFormat="1" ht="187.5">
      <c r="A35" s="196">
        <v>27</v>
      </c>
      <c r="B35" s="220" t="s">
        <v>282</v>
      </c>
      <c r="C35" s="220" t="s">
        <v>285</v>
      </c>
      <c r="D35" s="220" t="s">
        <v>286</v>
      </c>
      <c r="E35" s="221" t="s">
        <v>287</v>
      </c>
      <c r="F35" s="222" t="s">
        <v>305</v>
      </c>
      <c r="G35" s="229"/>
      <c r="H35" s="230"/>
      <c r="I35" s="231"/>
      <c r="J35" s="232"/>
      <c r="K35" s="231"/>
      <c r="L35" s="231"/>
      <c r="M35" s="231"/>
      <c r="N35" s="231"/>
      <c r="O35" s="233"/>
    </row>
    <row r="36" spans="1:15" s="205" customFormat="1" ht="93.75">
      <c r="A36" s="196">
        <v>28</v>
      </c>
      <c r="B36" s="220" t="s">
        <v>288</v>
      </c>
      <c r="C36" s="220" t="s">
        <v>321</v>
      </c>
      <c r="D36" s="220" t="s">
        <v>289</v>
      </c>
      <c r="E36" s="221" t="s">
        <v>290</v>
      </c>
      <c r="F36" s="222" t="s">
        <v>322</v>
      </c>
      <c r="G36" s="229"/>
      <c r="H36" s="230"/>
      <c r="I36" s="231"/>
      <c r="J36" s="232"/>
      <c r="K36" s="231"/>
      <c r="L36" s="231"/>
      <c r="M36" s="231"/>
      <c r="N36" s="231"/>
      <c r="O36" s="233"/>
    </row>
    <row r="37" spans="1:15" s="205" customFormat="1" ht="75">
      <c r="A37" s="196">
        <v>29</v>
      </c>
      <c r="B37" s="220" t="s">
        <v>291</v>
      </c>
      <c r="C37" s="220" t="s">
        <v>292</v>
      </c>
      <c r="D37" s="220" t="s">
        <v>293</v>
      </c>
      <c r="E37" s="221" t="s">
        <v>294</v>
      </c>
      <c r="F37" s="222" t="s">
        <v>323</v>
      </c>
      <c r="G37" s="229"/>
      <c r="H37" s="230"/>
      <c r="I37" s="231"/>
      <c r="J37" s="232"/>
      <c r="K37" s="231"/>
      <c r="L37" s="231"/>
      <c r="M37" s="231"/>
      <c r="N37" s="231"/>
      <c r="O37" s="233"/>
    </row>
    <row r="38" spans="1:15" s="205" customFormat="1" ht="112.5">
      <c r="A38" s="196">
        <v>30</v>
      </c>
      <c r="B38" s="220" t="s">
        <v>265</v>
      </c>
      <c r="C38" s="221" t="s">
        <v>245</v>
      </c>
      <c r="D38" s="221" t="s">
        <v>246</v>
      </c>
      <c r="E38" s="222" t="s">
        <v>247</v>
      </c>
      <c r="F38" s="222" t="s">
        <v>322</v>
      </c>
      <c r="G38" s="223" t="s">
        <v>255</v>
      </c>
      <c r="H38" s="224"/>
      <c r="I38" s="225"/>
      <c r="J38" s="226"/>
      <c r="K38" s="225"/>
      <c r="L38" s="225"/>
      <c r="M38" s="225"/>
      <c r="N38" s="225"/>
      <c r="O38" s="221"/>
    </row>
    <row r="39" spans="1:15" s="205" customFormat="1" ht="187.5">
      <c r="A39" s="196">
        <v>31</v>
      </c>
      <c r="B39" s="220" t="s">
        <v>317</v>
      </c>
      <c r="C39" s="221" t="s">
        <v>318</v>
      </c>
      <c r="D39" s="221" t="s">
        <v>319</v>
      </c>
      <c r="E39" s="222" t="s">
        <v>320</v>
      </c>
      <c r="F39" s="222" t="s">
        <v>305</v>
      </c>
      <c r="G39" s="223"/>
      <c r="H39" s="224"/>
      <c r="I39" s="225"/>
      <c r="J39" s="234"/>
      <c r="K39" s="225"/>
      <c r="L39" s="225"/>
      <c r="M39" s="225"/>
      <c r="N39" s="225"/>
      <c r="O39" s="235"/>
    </row>
    <row r="40" spans="1:15" s="205" customFormat="1" ht="187.5">
      <c r="A40" s="196">
        <v>32</v>
      </c>
      <c r="B40" s="220" t="s">
        <v>295</v>
      </c>
      <c r="C40" s="220" t="s">
        <v>296</v>
      </c>
      <c r="D40" s="220" t="s">
        <v>297</v>
      </c>
      <c r="E40" s="221" t="s">
        <v>298</v>
      </c>
      <c r="F40" s="222" t="s">
        <v>305</v>
      </c>
      <c r="G40" s="229"/>
      <c r="H40" s="230"/>
      <c r="I40" s="231"/>
      <c r="J40" s="232"/>
      <c r="K40" s="231"/>
      <c r="L40" s="231"/>
      <c r="M40" s="231"/>
      <c r="N40" s="231"/>
      <c r="O40" s="233"/>
    </row>
    <row r="41" spans="1:15" s="205" customFormat="1" ht="75">
      <c r="A41" s="196">
        <v>33</v>
      </c>
      <c r="B41" s="220" t="s">
        <v>308</v>
      </c>
      <c r="C41" s="220" t="s">
        <v>309</v>
      </c>
      <c r="D41" s="220" t="s">
        <v>310</v>
      </c>
      <c r="E41" s="221" t="s">
        <v>311</v>
      </c>
      <c r="F41" s="222" t="s">
        <v>312</v>
      </c>
      <c r="G41" s="229"/>
      <c r="H41" s="230"/>
      <c r="I41" s="231"/>
      <c r="J41" s="232"/>
      <c r="K41" s="231"/>
      <c r="L41" s="231"/>
      <c r="M41" s="231"/>
      <c r="N41" s="231"/>
      <c r="O41" s="233"/>
    </row>
    <row r="42" spans="1:15" s="247" customFormat="1" ht="106.5" customHeight="1">
      <c r="A42" s="196">
        <v>34</v>
      </c>
      <c r="B42" s="220" t="s">
        <v>353</v>
      </c>
      <c r="C42" s="221" t="s">
        <v>354</v>
      </c>
      <c r="D42" s="221" t="s">
        <v>355</v>
      </c>
      <c r="E42" s="258" t="s">
        <v>356</v>
      </c>
      <c r="F42" s="221" t="s">
        <v>340</v>
      </c>
      <c r="G42" s="223"/>
      <c r="H42" s="259"/>
      <c r="I42" s="221" t="s">
        <v>357</v>
      </c>
      <c r="J42" s="260" t="s">
        <v>358</v>
      </c>
      <c r="K42" s="221" t="s">
        <v>359</v>
      </c>
      <c r="L42" s="221" t="s">
        <v>360</v>
      </c>
      <c r="M42" s="261" t="s">
        <v>361</v>
      </c>
      <c r="N42" s="261" t="s">
        <v>362</v>
      </c>
      <c r="O42" s="235" t="s">
        <v>363</v>
      </c>
    </row>
    <row r="43" spans="1:15" s="247" customFormat="1" ht="99.75" customHeight="1">
      <c r="A43" s="196">
        <v>35</v>
      </c>
      <c r="B43" s="220" t="s">
        <v>364</v>
      </c>
      <c r="C43" s="221" t="s">
        <v>365</v>
      </c>
      <c r="D43" s="221" t="s">
        <v>366</v>
      </c>
      <c r="E43" s="221" t="s">
        <v>367</v>
      </c>
      <c r="F43" s="221" t="s">
        <v>340</v>
      </c>
      <c r="G43" s="223"/>
      <c r="H43" s="262"/>
      <c r="I43" s="263" t="s">
        <v>368</v>
      </c>
      <c r="J43" s="260" t="s">
        <v>358</v>
      </c>
      <c r="K43" s="221" t="s">
        <v>369</v>
      </c>
      <c r="L43" s="221" t="s">
        <v>360</v>
      </c>
      <c r="M43" s="261" t="s">
        <v>370</v>
      </c>
      <c r="N43" s="261" t="s">
        <v>177</v>
      </c>
      <c r="O43" s="264" t="s">
        <v>371</v>
      </c>
    </row>
    <row r="44" spans="1:15" s="247" customFormat="1" ht="137.25" customHeight="1">
      <c r="A44" s="196">
        <v>36</v>
      </c>
      <c r="B44" s="220" t="s">
        <v>372</v>
      </c>
      <c r="C44" s="221" t="s">
        <v>373</v>
      </c>
      <c r="D44" s="221" t="s">
        <v>374</v>
      </c>
      <c r="E44" s="258" t="s">
        <v>375</v>
      </c>
      <c r="F44" s="221" t="s">
        <v>340</v>
      </c>
      <c r="G44" s="223"/>
      <c r="H44" s="265"/>
      <c r="I44" s="266"/>
      <c r="J44" s="267"/>
      <c r="K44" s="222"/>
      <c r="L44" s="222"/>
      <c r="M44" s="268"/>
      <c r="N44" s="268"/>
      <c r="O44" s="266"/>
    </row>
    <row r="45" spans="1:15" s="247" customFormat="1" ht="122.25" customHeight="1">
      <c r="A45" s="196">
        <v>37</v>
      </c>
      <c r="B45" s="220" t="s">
        <v>376</v>
      </c>
      <c r="C45" s="221" t="s">
        <v>377</v>
      </c>
      <c r="D45" s="221" t="s">
        <v>378</v>
      </c>
      <c r="E45" s="258" t="s">
        <v>379</v>
      </c>
      <c r="F45" s="221" t="s">
        <v>340</v>
      </c>
      <c r="G45" s="269"/>
      <c r="H45" s="270"/>
      <c r="I45" s="237" t="s">
        <v>380</v>
      </c>
      <c r="J45" s="260" t="s">
        <v>358</v>
      </c>
      <c r="K45" s="221" t="s">
        <v>381</v>
      </c>
      <c r="L45" s="221" t="s">
        <v>360</v>
      </c>
      <c r="M45" s="271" t="s">
        <v>382</v>
      </c>
      <c r="N45" s="272" t="s">
        <v>383</v>
      </c>
      <c r="O45" s="273" t="s">
        <v>384</v>
      </c>
    </row>
    <row r="46" spans="1:15" s="247" customFormat="1" ht="131.25">
      <c r="A46" s="196">
        <v>38</v>
      </c>
      <c r="B46" s="220" t="s">
        <v>385</v>
      </c>
      <c r="C46" s="221" t="s">
        <v>386</v>
      </c>
      <c r="D46" s="221" t="s">
        <v>387</v>
      </c>
      <c r="E46" s="258" t="s">
        <v>388</v>
      </c>
      <c r="F46" s="221" t="s">
        <v>340</v>
      </c>
      <c r="G46" s="274" t="s">
        <v>389</v>
      </c>
      <c r="H46" s="275"/>
      <c r="I46" s="237" t="s">
        <v>390</v>
      </c>
      <c r="J46" s="260" t="s">
        <v>391</v>
      </c>
      <c r="K46" s="221" t="s">
        <v>381</v>
      </c>
      <c r="L46" s="221" t="s">
        <v>392</v>
      </c>
      <c r="M46" s="276" t="s">
        <v>393</v>
      </c>
      <c r="N46" s="276" t="s">
        <v>394</v>
      </c>
      <c r="O46" s="276" t="s">
        <v>395</v>
      </c>
    </row>
    <row r="47" spans="1:15" s="247" customFormat="1" ht="93.75">
      <c r="A47" s="196">
        <v>39</v>
      </c>
      <c r="B47" s="220" t="s">
        <v>396</v>
      </c>
      <c r="C47" s="221" t="s">
        <v>397</v>
      </c>
      <c r="D47" s="221" t="s">
        <v>398</v>
      </c>
      <c r="E47" s="258" t="s">
        <v>399</v>
      </c>
      <c r="F47" s="221" t="s">
        <v>340</v>
      </c>
      <c r="G47" s="223"/>
      <c r="H47" s="244"/>
      <c r="I47" s="263"/>
      <c r="J47" s="277"/>
      <c r="K47" s="221"/>
      <c r="L47" s="221"/>
      <c r="M47" s="278"/>
      <c r="N47" s="278"/>
      <c r="O47" s="278"/>
    </row>
    <row r="48" spans="1:15" s="205" customFormat="1" ht="18.75">
      <c r="A48" s="206"/>
      <c r="B48" s="207"/>
      <c r="D48" s="206"/>
      <c r="E48" s="206"/>
      <c r="F48" s="206"/>
      <c r="I48" s="208"/>
      <c r="J48" s="209"/>
      <c r="K48" s="208"/>
      <c r="L48" s="208"/>
      <c r="M48" s="207"/>
      <c r="N48" s="207"/>
      <c r="O48" s="210"/>
    </row>
    <row r="49" spans="1:15" s="205" customFormat="1" ht="18.75">
      <c r="A49" s="206"/>
      <c r="B49" s="207"/>
      <c r="D49" s="206"/>
      <c r="E49" s="206"/>
      <c r="F49" s="206"/>
      <c r="I49" s="208"/>
      <c r="J49" s="209"/>
      <c r="K49" s="208"/>
      <c r="L49" s="208"/>
      <c r="M49" s="207"/>
      <c r="N49" s="207"/>
      <c r="O49" s="210"/>
    </row>
    <row r="50" spans="1:15" s="205" customFormat="1" ht="18.75">
      <c r="A50" s="206"/>
      <c r="B50" s="207"/>
      <c r="D50" s="206"/>
      <c r="E50" s="206"/>
      <c r="F50" s="206"/>
      <c r="I50" s="208"/>
      <c r="J50" s="209"/>
      <c r="K50" s="208"/>
      <c r="L50" s="208"/>
      <c r="M50" s="207"/>
      <c r="N50" s="207"/>
      <c r="O50" s="210"/>
    </row>
    <row r="51" spans="1:15" s="205" customFormat="1" ht="18.75">
      <c r="A51" s="206"/>
      <c r="B51" s="207"/>
      <c r="D51" s="206"/>
      <c r="E51" s="206"/>
      <c r="F51" s="206"/>
      <c r="I51" s="208"/>
      <c r="J51" s="209"/>
      <c r="K51" s="208"/>
      <c r="L51" s="208"/>
      <c r="M51" s="207"/>
      <c r="N51" s="207"/>
      <c r="O51" s="210"/>
    </row>
    <row r="52" spans="1:15" s="205" customFormat="1" ht="18.75">
      <c r="A52" s="206"/>
      <c r="B52" s="207"/>
      <c r="D52" s="206"/>
      <c r="E52" s="206"/>
      <c r="F52" s="206"/>
      <c r="I52" s="208"/>
      <c r="J52" s="209"/>
      <c r="K52" s="208"/>
      <c r="L52" s="208"/>
      <c r="M52" s="207"/>
      <c r="N52" s="207"/>
      <c r="O52" s="210"/>
    </row>
    <row r="53" spans="1:15" s="205" customFormat="1" ht="18.75">
      <c r="A53" s="206"/>
      <c r="B53" s="207"/>
      <c r="D53" s="206"/>
      <c r="E53" s="206"/>
      <c r="F53" s="206"/>
      <c r="I53" s="208"/>
      <c r="J53" s="209"/>
      <c r="K53" s="208"/>
      <c r="L53" s="208"/>
      <c r="M53" s="207"/>
      <c r="N53" s="207"/>
      <c r="O53" s="210"/>
    </row>
    <row r="54" spans="1:15" s="205" customFormat="1" ht="18.75">
      <c r="A54" s="206"/>
      <c r="B54" s="207"/>
      <c r="D54" s="206"/>
      <c r="E54" s="206"/>
      <c r="F54" s="206"/>
      <c r="I54" s="208"/>
      <c r="J54" s="209"/>
      <c r="K54" s="208"/>
      <c r="L54" s="208"/>
      <c r="M54" s="207"/>
      <c r="N54" s="207"/>
      <c r="O54" s="210"/>
    </row>
    <row r="55" spans="1:15" s="205" customFormat="1" ht="18.75">
      <c r="A55" s="206"/>
      <c r="B55" s="207"/>
      <c r="D55" s="206"/>
      <c r="E55" s="206"/>
      <c r="F55" s="206"/>
      <c r="I55" s="208"/>
      <c r="J55" s="209"/>
      <c r="K55" s="208"/>
      <c r="L55" s="208"/>
      <c r="M55" s="207"/>
      <c r="N55" s="207"/>
      <c r="O55" s="210"/>
    </row>
    <row r="56" spans="1:15" s="205" customFormat="1" ht="18.75">
      <c r="A56" s="206"/>
      <c r="B56" s="207"/>
      <c r="D56" s="206"/>
      <c r="E56" s="206"/>
      <c r="F56" s="206"/>
      <c r="I56" s="208"/>
      <c r="J56" s="209"/>
      <c r="K56" s="208"/>
      <c r="L56" s="208"/>
      <c r="M56" s="207"/>
      <c r="N56" s="207"/>
      <c r="O56" s="210"/>
    </row>
    <row r="57" spans="1:15" s="205" customFormat="1" ht="18.75">
      <c r="A57" s="206"/>
      <c r="B57" s="207"/>
      <c r="D57" s="206"/>
      <c r="E57" s="206"/>
      <c r="F57" s="206"/>
      <c r="I57" s="208"/>
      <c r="J57" s="209"/>
      <c r="K57" s="208"/>
      <c r="L57" s="208"/>
      <c r="M57" s="207"/>
      <c r="N57" s="207"/>
      <c r="O57" s="210"/>
    </row>
    <row r="58" spans="1:15" s="205" customFormat="1" ht="18.75">
      <c r="A58" s="206"/>
      <c r="B58" s="207"/>
      <c r="D58" s="206"/>
      <c r="E58" s="206"/>
      <c r="F58" s="206"/>
      <c r="I58" s="208"/>
      <c r="J58" s="209"/>
      <c r="K58" s="208"/>
      <c r="L58" s="208"/>
      <c r="M58" s="207"/>
      <c r="N58" s="207"/>
      <c r="O58" s="210"/>
    </row>
    <row r="59" spans="1:15" s="205" customFormat="1" ht="18.75">
      <c r="A59" s="206"/>
      <c r="B59" s="207"/>
      <c r="D59" s="206"/>
      <c r="E59" s="206"/>
      <c r="F59" s="206"/>
      <c r="I59" s="208"/>
      <c r="J59" s="209"/>
      <c r="K59" s="208"/>
      <c r="L59" s="208"/>
      <c r="M59" s="207"/>
      <c r="N59" s="207"/>
      <c r="O59" s="210"/>
    </row>
    <row r="60" spans="1:15" s="205" customFormat="1" ht="18.75">
      <c r="A60" s="206"/>
      <c r="B60" s="207"/>
      <c r="D60" s="206"/>
      <c r="E60" s="206"/>
      <c r="F60" s="206"/>
      <c r="I60" s="208"/>
      <c r="J60" s="209"/>
      <c r="K60" s="208"/>
      <c r="L60" s="208"/>
      <c r="M60" s="207"/>
      <c r="N60" s="207"/>
      <c r="O60" s="210"/>
    </row>
    <row r="61" spans="1:15" s="205" customFormat="1" ht="18.75">
      <c r="A61" s="206"/>
      <c r="B61" s="207"/>
      <c r="D61" s="206"/>
      <c r="E61" s="206"/>
      <c r="F61" s="206"/>
      <c r="I61" s="208"/>
      <c r="J61" s="209"/>
      <c r="K61" s="208"/>
      <c r="L61" s="208"/>
      <c r="M61" s="207"/>
      <c r="N61" s="207"/>
      <c r="O61" s="210"/>
    </row>
    <row r="62" spans="1:15" s="205" customFormat="1" ht="18.75">
      <c r="A62" s="206"/>
      <c r="B62" s="207"/>
      <c r="D62" s="206"/>
      <c r="E62" s="206"/>
      <c r="F62" s="206"/>
      <c r="I62" s="208"/>
      <c r="J62" s="209"/>
      <c r="K62" s="208"/>
      <c r="L62" s="208"/>
      <c r="M62" s="207"/>
      <c r="N62" s="207"/>
      <c r="O62" s="210"/>
    </row>
    <row r="63" spans="1:15" s="205" customFormat="1" ht="18.75">
      <c r="A63" s="206"/>
      <c r="B63" s="207"/>
      <c r="D63" s="206"/>
      <c r="E63" s="206"/>
      <c r="F63" s="206"/>
      <c r="I63" s="208"/>
      <c r="J63" s="209"/>
      <c r="K63" s="208"/>
      <c r="L63" s="208"/>
      <c r="M63" s="207"/>
      <c r="N63" s="207"/>
      <c r="O63" s="210"/>
    </row>
    <row r="64" spans="1:15" s="205" customFormat="1" ht="18.75">
      <c r="A64" s="206"/>
      <c r="B64" s="207"/>
      <c r="D64" s="206"/>
      <c r="E64" s="206"/>
      <c r="F64" s="206"/>
      <c r="I64" s="208"/>
      <c r="J64" s="209"/>
      <c r="K64" s="208"/>
      <c r="L64" s="208"/>
      <c r="M64" s="207"/>
      <c r="N64" s="207"/>
      <c r="O64" s="210"/>
    </row>
    <row r="65" spans="1:15" s="205" customFormat="1" ht="18.75">
      <c r="A65" s="206"/>
      <c r="B65" s="207"/>
      <c r="D65" s="206"/>
      <c r="E65" s="206"/>
      <c r="F65" s="206"/>
      <c r="I65" s="208"/>
      <c r="J65" s="209"/>
      <c r="K65" s="208"/>
      <c r="L65" s="208"/>
      <c r="M65" s="207"/>
      <c r="N65" s="207"/>
      <c r="O65" s="210"/>
    </row>
    <row r="66" spans="1:15" s="205" customFormat="1" ht="18.75">
      <c r="A66" s="206"/>
      <c r="B66" s="207"/>
      <c r="D66" s="206"/>
      <c r="E66" s="206"/>
      <c r="F66" s="206"/>
      <c r="I66" s="208"/>
      <c r="J66" s="209"/>
      <c r="K66" s="208"/>
      <c r="L66" s="208"/>
      <c r="M66" s="207"/>
      <c r="N66" s="207"/>
      <c r="O66" s="210"/>
    </row>
    <row r="67" spans="1:15" s="205" customFormat="1" ht="18.75">
      <c r="A67" s="206"/>
      <c r="B67" s="207"/>
      <c r="D67" s="206"/>
      <c r="E67" s="206"/>
      <c r="F67" s="206"/>
      <c r="I67" s="208"/>
      <c r="J67" s="209"/>
      <c r="K67" s="208"/>
      <c r="L67" s="208"/>
      <c r="M67" s="207"/>
      <c r="N67" s="207"/>
      <c r="O67" s="210"/>
    </row>
    <row r="68" spans="1:15" s="205" customFormat="1" ht="18.75">
      <c r="A68" s="206"/>
      <c r="B68" s="207"/>
      <c r="D68" s="206"/>
      <c r="E68" s="206"/>
      <c r="F68" s="206"/>
      <c r="I68" s="208"/>
      <c r="J68" s="209"/>
      <c r="K68" s="208"/>
      <c r="L68" s="208"/>
      <c r="M68" s="207"/>
      <c r="N68" s="207"/>
      <c r="O68" s="210"/>
    </row>
    <row r="69" spans="1:15" s="205" customFormat="1" ht="18.75">
      <c r="A69" s="206"/>
      <c r="B69" s="207"/>
      <c r="D69" s="206"/>
      <c r="E69" s="206"/>
      <c r="F69" s="206"/>
      <c r="I69" s="208"/>
      <c r="J69" s="209"/>
      <c r="K69" s="208"/>
      <c r="L69" s="208"/>
      <c r="M69" s="207"/>
      <c r="N69" s="207"/>
      <c r="O69" s="210"/>
    </row>
    <row r="70" spans="1:15" s="205" customFormat="1" ht="18.75">
      <c r="A70" s="206"/>
      <c r="B70" s="207"/>
      <c r="D70" s="206"/>
      <c r="E70" s="206"/>
      <c r="F70" s="206"/>
      <c r="I70" s="208"/>
      <c r="J70" s="209"/>
      <c r="K70" s="208"/>
      <c r="L70" s="208"/>
      <c r="M70" s="207"/>
      <c r="N70" s="207"/>
      <c r="O70" s="210"/>
    </row>
    <row r="71" spans="1:15" s="205" customFormat="1" ht="18.75">
      <c r="A71" s="206"/>
      <c r="B71" s="207"/>
      <c r="D71" s="206"/>
      <c r="E71" s="206"/>
      <c r="F71" s="206"/>
      <c r="I71" s="208"/>
      <c r="J71" s="209"/>
      <c r="K71" s="208"/>
      <c r="L71" s="208"/>
      <c r="M71" s="207"/>
      <c r="N71" s="207"/>
      <c r="O71" s="210"/>
    </row>
    <row r="72" spans="1:15" s="205" customFormat="1" ht="18.75">
      <c r="A72" s="206"/>
      <c r="B72" s="207"/>
      <c r="D72" s="206"/>
      <c r="E72" s="206"/>
      <c r="F72" s="206"/>
      <c r="I72" s="208"/>
      <c r="J72" s="209"/>
      <c r="K72" s="208"/>
      <c r="L72" s="208"/>
      <c r="M72" s="207"/>
      <c r="N72" s="207"/>
      <c r="O72" s="210"/>
    </row>
    <row r="73" spans="1:15" s="205" customFormat="1" ht="18.75">
      <c r="A73" s="206"/>
      <c r="B73" s="207"/>
      <c r="D73" s="206"/>
      <c r="E73" s="206"/>
      <c r="F73" s="206"/>
      <c r="I73" s="208"/>
      <c r="J73" s="209"/>
      <c r="K73" s="208"/>
      <c r="L73" s="208"/>
      <c r="M73" s="207"/>
      <c r="N73" s="207"/>
      <c r="O73" s="210"/>
    </row>
    <row r="74" spans="1:15" s="205" customFormat="1" ht="18.75">
      <c r="A74" s="206"/>
      <c r="B74" s="207"/>
      <c r="D74" s="206"/>
      <c r="E74" s="206"/>
      <c r="F74" s="206"/>
      <c r="I74" s="208"/>
      <c r="J74" s="209"/>
      <c r="K74" s="208"/>
      <c r="L74" s="208"/>
      <c r="M74" s="207"/>
      <c r="N74" s="207"/>
      <c r="O74" s="210"/>
    </row>
    <row r="75" spans="1:15" s="205" customFormat="1" ht="18.75">
      <c r="A75" s="206"/>
      <c r="B75" s="207"/>
      <c r="D75" s="206"/>
      <c r="E75" s="206"/>
      <c r="F75" s="206"/>
      <c r="I75" s="208"/>
      <c r="J75" s="209"/>
      <c r="K75" s="208"/>
      <c r="L75" s="208"/>
      <c r="M75" s="207"/>
      <c r="N75" s="207"/>
      <c r="O75" s="210"/>
    </row>
    <row r="76" spans="1:15" s="205" customFormat="1" ht="18.75">
      <c r="A76" s="206"/>
      <c r="B76" s="207"/>
      <c r="D76" s="206"/>
      <c r="E76" s="206"/>
      <c r="F76" s="206"/>
      <c r="I76" s="208"/>
      <c r="J76" s="209"/>
      <c r="K76" s="208"/>
      <c r="L76" s="208"/>
      <c r="M76" s="207"/>
      <c r="N76" s="207"/>
      <c r="O76" s="210"/>
    </row>
    <row r="77" spans="1:15" s="205" customFormat="1" ht="18.75">
      <c r="A77" s="206"/>
      <c r="B77" s="207"/>
      <c r="D77" s="206"/>
      <c r="E77" s="206"/>
      <c r="F77" s="206"/>
      <c r="I77" s="208"/>
      <c r="J77" s="209"/>
      <c r="K77" s="208"/>
      <c r="L77" s="208"/>
      <c r="M77" s="207"/>
      <c r="N77" s="207"/>
      <c r="O77" s="210"/>
    </row>
    <row r="78" spans="1:15" s="205" customFormat="1" ht="18.75">
      <c r="A78" s="206"/>
      <c r="B78" s="207"/>
      <c r="D78" s="206"/>
      <c r="E78" s="206"/>
      <c r="F78" s="206"/>
      <c r="I78" s="208"/>
      <c r="J78" s="209"/>
      <c r="K78" s="208"/>
      <c r="L78" s="208"/>
      <c r="M78" s="207"/>
      <c r="N78" s="207"/>
      <c r="O78" s="210"/>
    </row>
    <row r="79" spans="1:15" s="205" customFormat="1" ht="18.75">
      <c r="A79" s="206"/>
      <c r="B79" s="207"/>
      <c r="D79" s="206"/>
      <c r="E79" s="206"/>
      <c r="F79" s="206"/>
      <c r="I79" s="208"/>
      <c r="J79" s="209"/>
      <c r="K79" s="208"/>
      <c r="L79" s="208"/>
      <c r="M79" s="207"/>
      <c r="N79" s="207"/>
      <c r="O79" s="210"/>
    </row>
    <row r="80" spans="1:15" s="205" customFormat="1" ht="18.75">
      <c r="A80" s="206"/>
      <c r="B80" s="207"/>
      <c r="D80" s="206"/>
      <c r="E80" s="206"/>
      <c r="F80" s="206"/>
      <c r="I80" s="208"/>
      <c r="J80" s="209"/>
      <c r="K80" s="208"/>
      <c r="L80" s="208"/>
      <c r="M80" s="207"/>
      <c r="N80" s="207"/>
      <c r="O80" s="210"/>
    </row>
    <row r="81" spans="1:15" s="205" customFormat="1" ht="18.75">
      <c r="A81" s="206"/>
      <c r="B81" s="207"/>
      <c r="D81" s="206"/>
      <c r="E81" s="206"/>
      <c r="F81" s="206"/>
      <c r="I81" s="208"/>
      <c r="J81" s="209"/>
      <c r="K81" s="208"/>
      <c r="L81" s="208"/>
      <c r="M81" s="207"/>
      <c r="N81" s="207"/>
      <c r="O81" s="210"/>
    </row>
    <row r="82" spans="1:15" s="205" customFormat="1" ht="18.75">
      <c r="A82" s="206"/>
      <c r="B82" s="207"/>
      <c r="D82" s="206"/>
      <c r="E82" s="206"/>
      <c r="F82" s="206"/>
      <c r="I82" s="208"/>
      <c r="J82" s="209"/>
      <c r="K82" s="208"/>
      <c r="L82" s="208"/>
      <c r="M82" s="207"/>
      <c r="N82" s="207"/>
      <c r="O82" s="210"/>
    </row>
    <row r="83" spans="1:15" s="205" customFormat="1" ht="18.75">
      <c r="A83" s="206"/>
      <c r="B83" s="207"/>
      <c r="D83" s="206"/>
      <c r="E83" s="206"/>
      <c r="F83" s="206"/>
      <c r="I83" s="208"/>
      <c r="J83" s="209"/>
      <c r="K83" s="208"/>
      <c r="L83" s="208"/>
      <c r="M83" s="207"/>
      <c r="N83" s="207"/>
      <c r="O83" s="210"/>
    </row>
  </sheetData>
  <sheetProtection/>
  <mergeCells count="21">
    <mergeCell ref="A1:G1"/>
    <mergeCell ref="A2:G2"/>
    <mergeCell ref="A3:G3"/>
    <mergeCell ref="E4:E5"/>
    <mergeCell ref="C4:C5"/>
    <mergeCell ref="D4:D5"/>
    <mergeCell ref="B16:G16"/>
    <mergeCell ref="A4:A5"/>
    <mergeCell ref="B31:G31"/>
    <mergeCell ref="F4:F5"/>
    <mergeCell ref="G4:G5"/>
    <mergeCell ref="G22:G28"/>
    <mergeCell ref="O4:O5"/>
    <mergeCell ref="J4:J5"/>
    <mergeCell ref="L4:L5"/>
    <mergeCell ref="B6:G6"/>
    <mergeCell ref="N4:N5"/>
    <mergeCell ref="B4:B5"/>
    <mergeCell ref="M4:M5"/>
    <mergeCell ref="K4:K5"/>
    <mergeCell ref="I4:I5"/>
  </mergeCells>
  <printOptions horizontalCentered="1"/>
  <pageMargins left="0.25" right="0.25" top="0.37" bottom="0.26" header="0.2" footer="0.2"/>
  <pageSetup fitToHeight="0" horizontalDpi="600" verticalDpi="600" orientation="landscape" paperSize="9" scale="6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MOST PRODUCTION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2019-01-21T07:30:48Z</cp:lastPrinted>
  <dcterms:created xsi:type="dcterms:W3CDTF">2017-12-22T07:17:12Z</dcterms:created>
  <dcterms:modified xsi:type="dcterms:W3CDTF">2019-01-30T07:11:46Z</dcterms:modified>
  <cp:category/>
  <cp:version/>
  <cp:contentType/>
  <cp:contentStatus/>
</cp:coreProperties>
</file>