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firstSheet="1" activeTab="1"/>
  </bookViews>
  <sheets>
    <sheet name="6-2018- DA DC CHAP THUAN CTĐT Đ" sheetId="1" state="hidden" r:id="rId1"/>
    <sheet name="Danh muc du an uu tien" sheetId="2" r:id="rId2"/>
  </sheets>
  <externalReferences>
    <externalReference r:id="rId5"/>
  </externalReferences>
  <definedNames>
    <definedName name="_xlnm.Print_Titles" localSheetId="0">'6-2018- DA DC CHAP THUAN CTĐT Đ'!$2:$5</definedName>
    <definedName name="_xlnm.Print_Titles" localSheetId="1">'Danh muc du an uu tien'!$4:$5</definedName>
  </definedNames>
  <calcPr fullCalcOnLoad="1"/>
</workbook>
</file>

<file path=xl/sharedStrings.xml><?xml version="1.0" encoding="utf-8"?>
<sst xmlns="http://schemas.openxmlformats.org/spreadsheetml/2006/main" count="282" uniqueCount="224">
  <si>
    <t xml:space="preserve">Bãi đỗ xe du lịch </t>
  </si>
  <si>
    <t>Công ty TNHH HAV Travel</t>
  </si>
  <si>
    <t xml:space="preserve">Bãi đỗ xe </t>
  </si>
  <si>
    <t xml:space="preserve">Thành phố Giáo dục Quốc tế - Huế (IEC Huế); </t>
  </si>
  <si>
    <t xml:space="preserve">Công ty Cổ phần Đầu tư Phát triển Nguyễn Hoàng </t>
  </si>
  <si>
    <t xml:space="preserve">Bãi đỗ xe taxi </t>
  </si>
  <si>
    <t>Công ty Cổ phần Taxi Thành Công Huế</t>
  </si>
  <si>
    <t>Công ty Cổ phần Bến xe Huế</t>
  </si>
  <si>
    <t>STT</t>
  </si>
  <si>
    <t>TÊN DỰ ÁN</t>
  </si>
  <si>
    <t>NHÀ ĐẦU TƯ
/CHỦ ĐẦU TƯ</t>
  </si>
  <si>
    <t>KÝ HIỆU
QH</t>
  </si>
  <si>
    <t>LOẠI HÌNH DỰ ÁN</t>
  </si>
  <si>
    <t>DIỆN TÍCH SDĐ</t>
  </si>
  <si>
    <t>LŨY KẾ THỰC HIỆN ĐẾN NĂM 2014</t>
  </si>
  <si>
    <t>LUỸ KẾ THỰC HIỆN ĐẾN THÁNG 12/2015</t>
  </si>
  <si>
    <t>KẾ HOẠCH THỰC HIỆN NĂM 2015</t>
  </si>
  <si>
    <t>GIÁ TRỊ THỰC HIỆN TRONG NĂM 2015</t>
  </si>
  <si>
    <t>TỶ LỆ HOÀN THÀNH</t>
  </si>
  <si>
    <t>KẾ HOẠCH ĐĂNG KÝ NĂM 2016</t>
  </si>
  <si>
    <t>LŨY KẾ THỰC HIỆN TỪ ĐẦU DỰ ÁN</t>
  </si>
  <si>
    <t>CÒN LẠI (2015-2020)</t>
  </si>
  <si>
    <t>TIẾN ĐỘ THỰC HIỆN DA ( tháng)</t>
  </si>
  <si>
    <t>THỜI GIAN ĐÃ THỰC HIỆN (tháng)</t>
  </si>
  <si>
    <t>Tình Hình Đầu Tư Xây Dựng</t>
  </si>
  <si>
    <t>Nghĩa Vụ Tài Chính</t>
  </si>
  <si>
    <t>Tình hình kinh doanh BĐS</t>
  </si>
  <si>
    <t>TÌNH HÌNH THỰC HIỆN 6 THÁNG ĐẦU NĂM</t>
  </si>
  <si>
    <t>KẾ HOẠCH THỰC HIỆN 6 THÁNG CUỐI NĂM</t>
  </si>
  <si>
    <t>KHÓ KHĂN VƯỚNG MẮC. KiẾN NGHỊ</t>
  </si>
  <si>
    <t>ĐÃ NỘP</t>
  </si>
  <si>
    <t>Ghi chú</t>
  </si>
  <si>
    <t>HTKT</t>
  </si>
  <si>
    <t>XDDD</t>
  </si>
  <si>
    <t>(Ha)</t>
  </si>
  <si>
    <t>(Tỷ đồng)</t>
  </si>
  <si>
    <t>(Tháng)</t>
  </si>
  <si>
    <t>I</t>
  </si>
  <si>
    <t>KHU ĐÔ THỊ MỚI AN VÂN DƯƠNG</t>
  </si>
  <si>
    <t>A</t>
  </si>
  <si>
    <t>KHU A - ĐÔ THỊ AVD</t>
  </si>
  <si>
    <t>R</t>
  </si>
  <si>
    <t>Công ty CP Bất động sản Minh Điền Vital</t>
  </si>
  <si>
    <t>Công ty CP Aranya Việt Nam</t>
  </si>
  <si>
    <t>Nhà ở xã hội</t>
  </si>
  <si>
    <t>-</t>
  </si>
  <si>
    <t>Trường học</t>
  </si>
  <si>
    <t>Trụ sở làm việc</t>
  </si>
  <si>
    <t>B</t>
  </si>
  <si>
    <t>KHU B- ĐÔ THỊ AVD</t>
  </si>
  <si>
    <t>C</t>
  </si>
  <si>
    <t>KHU C- ĐÔ THỊ AVD</t>
  </si>
  <si>
    <t>Trung tâm đào tạo</t>
  </si>
  <si>
    <t>Cửa hàng xăng dầu</t>
  </si>
  <si>
    <t>D</t>
  </si>
  <si>
    <t>KHU E- ĐÔ THỊ AVD</t>
  </si>
  <si>
    <t>Chuẩn bị đầu tư</t>
  </si>
  <si>
    <t>Công ty Xăng dầu Thừa Thiên Huế</t>
  </si>
  <si>
    <t>Đang nghiên cứu</t>
  </si>
  <si>
    <t>E</t>
  </si>
  <si>
    <t>KHU DÂN CƯ ĐÔNG NAM THỦY AN</t>
  </si>
  <si>
    <t>Khu nhà ở</t>
  </si>
  <si>
    <t>Bệnh viện đa khoa 500 giường</t>
  </si>
  <si>
    <t>Trường Đại Học Y Dược</t>
  </si>
  <si>
    <t>TH1</t>
  </si>
  <si>
    <t>Bệnh viện</t>
  </si>
  <si>
    <t>TT đào tạo, bồi dưỡng công chức, viên chức nước ngoài ( Lào và Campuchia)</t>
  </si>
  <si>
    <t>Học viện hành chính khu vực miền Trung.</t>
  </si>
  <si>
    <t>CC3</t>
  </si>
  <si>
    <t>Cửa hàng Xăng dầu L2</t>
  </si>
  <si>
    <t>Công ty TNHH Thành Đô</t>
  </si>
  <si>
    <t>CX2</t>
  </si>
  <si>
    <t>Công ty CP Xăng Dầu Dầu khí Thừa Thiên Huế</t>
  </si>
  <si>
    <t>CX7</t>
  </si>
  <si>
    <t>Trụ sở tòa án nhân dân</t>
  </si>
  <si>
    <t>Tòa án nhân dân</t>
  </si>
  <si>
    <t>CC6</t>
  </si>
  <si>
    <t>Liên danh Cty CP đầu tư XD HCM VN - Ty TNHH VIG đầu tư - Cty CP Đầu tư Xây dựng Giao thông Thủy lợi TT Huế</t>
  </si>
  <si>
    <t>Khu vui chơi Công viên cây xanh</t>
  </si>
  <si>
    <t>- Liên doanh CTCP BĐS Ân Nam - Cty TNHH DV &amp; Du lịch New Day
- CTCP Xây dựng Công trình 525</t>
  </si>
  <si>
    <t>CX4</t>
  </si>
  <si>
    <t>Khu vui chơi, công viên, cây xanh</t>
  </si>
  <si>
    <t>Khu đô thị</t>
  </si>
  <si>
    <t>Khu dân cư  và dịch vụ tại ĐTM An Vân Dương</t>
  </si>
  <si>
    <t>OTM5 &amp; OTM6</t>
  </si>
  <si>
    <t>Khu dân cư &amp; dịch vụ</t>
  </si>
  <si>
    <t>Dự án Khu công viên văn hóa lịch sử Huế Charming Park</t>
  </si>
  <si>
    <t>CX1&amp; CX2</t>
  </si>
  <si>
    <t>Khu công viên</t>
  </si>
  <si>
    <t>Rạp chiếu phim quốc gia</t>
  </si>
  <si>
    <t xml:space="preserve">Trung tâm chiếu phim quốc gia </t>
  </si>
  <si>
    <t>Rạp chiếu phim</t>
  </si>
  <si>
    <t>Khu nhà ở chỉnh trang đô thị và Khu đô thị</t>
  </si>
  <si>
    <t>Công ty Cổ phần Đầu tư Hạ tầng và Đô thị Vinaconex</t>
  </si>
  <si>
    <t>Khu nhà ở và Khu đô thị</t>
  </si>
  <si>
    <t>CX11</t>
  </si>
  <si>
    <t>+ Đang chờ kết quả phê duyệt</t>
  </si>
  <si>
    <t xml:space="preserve">Xây dựng nhà xưởng, thực hành bảo dưỡng, sữa chữa xe ô tô với diện tích xây dựng 250- 300 m2, nhà xưởng sản xuất cho ngừơi khuyết tật </t>
  </si>
  <si>
    <t>Kiến nghị UBND , Sở KH&amp;ĐT phê duyệt chủ trương và quy mô đầu tư dự án đầu tư san lấp mặt bằng, tường rào, nhà bảo vệ .</t>
  </si>
  <si>
    <t>Bệnh viện Sản Nhi</t>
  </si>
  <si>
    <t>Sở Y Tế</t>
  </si>
  <si>
    <t>Khu E- Đô thị mới An Vân Dương</t>
  </si>
  <si>
    <t>Trụ sở CS trật tự 113</t>
  </si>
  <si>
    <t>Cục Hậu cần CS(C73)- Tổng cục CS- Bộ Công an</t>
  </si>
  <si>
    <t>Khu vực Đài phát sóng Thủy Dương</t>
  </si>
  <si>
    <t xml:space="preserve">- CTCP Đất xanh miền Trung
- Công ty CP Đầu tư An Dương
- Công ty CP My Way Việt Nam và Công ty CP Vườn Thời Đại Việt Nam </t>
  </si>
  <si>
    <t>Chấp thuận chủ trương nghiên cứu đầu tư</t>
  </si>
  <si>
    <t>SN1</t>
  </si>
  <si>
    <t>Công ty TNHH MTV Thúy Nga</t>
  </si>
  <si>
    <t>Khu nhà ở Đất xanh</t>
  </si>
  <si>
    <t>Công ty Cổ phần Đất xanh miền Trung</t>
  </si>
  <si>
    <t>OTT27, OTT28, OTT29</t>
  </si>
  <si>
    <t>Dự án Khu đô thị</t>
  </si>
  <si>
    <t>Công ty Cổ phần MAX Việt Nam</t>
  </si>
  <si>
    <t>OTT27, OTT28, OTT29, OTT30</t>
  </si>
  <si>
    <t xml:space="preserve">Khu Đô thị Vệ tinh xanh kết hơp hoạt động tổ chức Kinh doanh Dịch vụ, Thương mại, Du lịch </t>
  </si>
  <si>
    <t>Công ty TNHH Bất động sản Blue Star</t>
  </si>
  <si>
    <t>Công ty Cổ phần Đầu tư An Dương</t>
  </si>
  <si>
    <t>Công ty Olympia Capital</t>
  </si>
  <si>
    <t>Khu đất kí hiệu số 10 - Khu đô thị mới Mỹ Thượng</t>
  </si>
  <si>
    <t>Khu đô thị Xanh</t>
  </si>
  <si>
    <t>Công ty Cổ phần Phát triển Dự án CHG</t>
  </si>
  <si>
    <t>Nhà ở thương mại</t>
  </si>
  <si>
    <t>Công ty Cổ phần Constrexim số 1</t>
  </si>
  <si>
    <t>Nhà ở Thương mại</t>
  </si>
  <si>
    <t>XH1</t>
  </si>
  <si>
    <t>Đki: 14</t>
  </si>
  <si>
    <t>Khu văn hóa đa năng và Khu trường học</t>
  </si>
  <si>
    <t>Công ty Cổ phần Đầu tư Châu Á Thái Bình Dương</t>
  </si>
  <si>
    <t>Trụ sở làm việc showroom trưng bày, sản phẩm</t>
  </si>
  <si>
    <t>Chấp thuận 30</t>
  </si>
  <si>
    <t>Trường mầm non - Tiểu học chất lượng cao Hoa Thủy Tiên Academy</t>
  </si>
  <si>
    <t>Công ty Cổ phần Giáo dục Hoa Thủy Tiên</t>
  </si>
  <si>
    <t>Tru sở làm việc</t>
  </si>
  <si>
    <t>CC5</t>
  </si>
  <si>
    <t>Trường Mần non - Tiểu học</t>
  </si>
  <si>
    <t>Công ty CP Khách sạn và Du lịch Thiên Thai</t>
  </si>
  <si>
    <t>OTM3, CC1, CX4</t>
  </si>
  <si>
    <t>Khu đất nằm hai bên đường Chợ Mai - Tân Mỹ</t>
  </si>
  <si>
    <t xml:space="preserve">- Công ty CP Đầu tư Hoàng Nhất Nam
- Công ty Cổ phần Đất xanh miền Trung
- Tổng Công ty Cổ phần Xây dựng Điện Việt Nam.
</t>
  </si>
  <si>
    <t>CC1</t>
  </si>
  <si>
    <t>Khu Công nghệ cao</t>
  </si>
  <si>
    <t>CN1-CN6 và CX11</t>
  </si>
  <si>
    <t>Khu công nghệ cao</t>
  </si>
  <si>
    <t>Mở rộng chỉnh trang LK2</t>
  </si>
  <si>
    <t>Một phần Khu đất LK2</t>
  </si>
  <si>
    <t>Công ty CP Hạ tầng Bất động sản Việt Nam</t>
  </si>
  <si>
    <t>OTT23, OTT24, XH4, XH5</t>
  </si>
  <si>
    <t>VĂN BẢN CHẤP THUẬN CHỦ TRƯƠNG NGHIÊN CỨU ĐẦU TƯ</t>
  </si>
  <si>
    <t>Thông báo số 87/TB-UBND ngày 09/04/2018</t>
  </si>
  <si>
    <t>Văn bản số 429/UBND-CT ngày 23/01/2015</t>
  </si>
  <si>
    <t>Thống nhất tại Văn Bản số 2276/UBND-ĐC ngày 25/04/2016</t>
  </si>
  <si>
    <t>KHU A - ĐTM AN VÂN DƯƠNG</t>
  </si>
  <si>
    <t>LK8, LK9, CX11</t>
  </si>
  <si>
    <t xml:space="preserve">Một phần OTM1 </t>
  </si>
  <si>
    <t>LK10, LK11, LK12, LK13</t>
  </si>
  <si>
    <t>TM1, CX3, một phần CC7</t>
  </si>
  <si>
    <t>CV1, CV3, TH7, TH8, TH9</t>
  </si>
  <si>
    <t>1 phần SN3</t>
  </si>
  <si>
    <t>Khu đô thị phía Đông đường Võ Văn Kiệt</t>
  </si>
  <si>
    <t>Công ty CP Đầu tư Hạ tầng và Đô thị Vinaconex</t>
  </si>
  <si>
    <t>OTT11 ÷ OTT17, XH2 và CX5</t>
  </si>
  <si>
    <t>Một phần BX1</t>
  </si>
  <si>
    <t>Bãi đỗ xe</t>
  </si>
  <si>
    <t xml:space="preserve"> Một phần YT1 </t>
  </si>
  <si>
    <r>
      <t xml:space="preserve">OTT23 </t>
    </r>
    <r>
      <rPr>
        <sz val="13"/>
        <rFont val="Calibri"/>
        <family val="2"/>
      </rPr>
      <t xml:space="preserve">÷ </t>
    </r>
    <r>
      <rPr>
        <sz val="13"/>
        <rFont val="Times New Roman"/>
        <family val="1"/>
      </rPr>
      <t>OTT26, XH3, XH4, XH6, TH1</t>
    </r>
  </si>
  <si>
    <t>OTT4,8,9 và DV1</t>
  </si>
  <si>
    <t>Chợ du lịch</t>
  </si>
  <si>
    <t>Chợ du lịch Huế</t>
  </si>
  <si>
    <t>KHU B - ĐÔ THỊ MỚI AN VÂN DƯƠNG</t>
  </si>
  <si>
    <t>KHU C - ĐÔ THỊ MỚI AN VÂN DƯƠNG</t>
  </si>
  <si>
    <t>KHU E - ĐÔ THỊ MỚI AN VÂN DƯƠNG</t>
  </si>
  <si>
    <t>- Tổng công ty ĐTPT Nhà và Đô thị;
- Công ty Taesung, Hàn Quốc
- Công ty TNHH Phát triển Bạch Mã, Hàn Quốc</t>
  </si>
  <si>
    <t>- Thông báo số 273/TB-UBND ngày 29/9/2017;
- Văn bản 9515/UBND-XTĐT ngày 26/12/2017;
- Văn bản số 8580/UBND-XTĐT ngày 21/11/2017</t>
  </si>
  <si>
    <t>Thông báo số 127/TB-UBND ngày 16/6/2017</t>
  </si>
  <si>
    <t>Văn bản số 330/UBND-XD ngày 19/01/2016</t>
  </si>
  <si>
    <t>Văn bản số 5437/UBND-XTĐT ngày 28/7/2017</t>
  </si>
  <si>
    <t>Văn bản số 7926/UBND-XTĐT ngày 30/10/2017</t>
  </si>
  <si>
    <t>Văn bản số 1111/UBND-XTĐT ngày 13/02/2018</t>
  </si>
  <si>
    <t>Văn bản số 9319/UBND-XTĐT ngày 19/12/2017</t>
  </si>
  <si>
    <t>Thông báo số 100/TB-UBND ngày 21/4/2018</t>
  </si>
  <si>
    <t>Công ty CO Tập đoàn FLC</t>
  </si>
  <si>
    <t>Tổ hợp Thương mại, Dịch vụ, vui chơi giải trí</t>
  </si>
  <si>
    <t>129/TB-UBND ngày 23/5/2018</t>
  </si>
  <si>
    <t>2937/UBND-XTĐT ngày 27/4/2018</t>
  </si>
  <si>
    <t>Văn bản số 6636/UBND-XD ngày 8/12/2015</t>
  </si>
  <si>
    <t>Văn bản số 3942/UBND-XDCB ngày 8/7/2016</t>
  </si>
  <si>
    <t>Văn bản số 2450/UBND-XTĐT ngày 12/4/2018</t>
  </si>
  <si>
    <t>Văn bản số 3063/UBND-XTĐT ngày 4/5/2018</t>
  </si>
  <si>
    <t>3227/UBND-XTĐT ngày 11/5/2018</t>
  </si>
  <si>
    <t>Thông báo số 99/TB-UBND ngày 20/4/2018</t>
  </si>
  <si>
    <t>Văn bản số 3510/UBND-XTĐT ngày 22/5/2018</t>
  </si>
  <si>
    <t>Văn bản số 1603/UBND-XTĐT ngày 13/3/2018</t>
  </si>
  <si>
    <t>Văn bản số 2866/UBND-XTĐT ngày 26/4/2018</t>
  </si>
  <si>
    <t>Thông báo số 37/TB-UBND ngày 07/02/2018</t>
  </si>
  <si>
    <t>- Văn bản số 5408/UBND-XTĐT ngày 28/7/2018;
- Thông báo số 327/TNB-UBND ngày 24/11/2017;
- Văn bản số 6979/UBND ngày 27/9/2017.</t>
  </si>
  <si>
    <t>Khu đô thị xanh</t>
  </si>
  <si>
    <r>
      <t xml:space="preserve">OTT18 </t>
    </r>
    <r>
      <rPr>
        <sz val="14"/>
        <rFont val="Calibri"/>
        <family val="2"/>
      </rPr>
      <t>÷</t>
    </r>
    <r>
      <rPr>
        <sz val="14"/>
        <rFont val="Times New Roman"/>
        <family val="1"/>
      </rPr>
      <t xml:space="preserve"> OTT25, CH3-XH5, CTR3, CTR4, BX1, BX2 và TH1</t>
    </r>
  </si>
  <si>
    <t>CÁC DỰ ÁN ĐÃ ĐƯỢC CHẤP THUẬN CHỦ TRƯƠNG NGHIÊN CỨU ĐẦU TƯ</t>
  </si>
  <si>
    <t>II</t>
  </si>
  <si>
    <t>CÁC DỰ ÁN ĐĂNG KÝ NGHIÊN CỨU ĐẦU TƯ</t>
  </si>
  <si>
    <r>
      <t xml:space="preserve">PHỤ LỤC SỐ 01:
DANH MỤC CÁC DỰ ÁN ĐÃ ĐƯỢC CHẤP THUẬN CHỦ TRƯƠNG NGHIÊN CỨU ĐẦU TƯ, CÁC DỰ ÁN ĐĂNG KÝ ĐẦU TƯ TẠI KHU ĐÔ THỊ MỚI AN VÂN DƯƠNG VÀ VÙNG LÂN CẬN 
</t>
    </r>
    <r>
      <rPr>
        <i/>
        <sz val="15"/>
        <rFont val="Times New Roman"/>
        <family val="1"/>
      </rPr>
      <t>(Kèm theo Báo cáo số         /BC-BQLKV ngày     tháng 07 năm 2018 của Ban Quản lý Khu vực phát triển đô thị)</t>
    </r>
    <r>
      <rPr>
        <b/>
        <sz val="15"/>
        <rFont val="Times New Roman"/>
        <family val="1"/>
      </rPr>
      <t xml:space="preserve">
</t>
    </r>
  </si>
  <si>
    <t>Địa điểm</t>
  </si>
  <si>
    <t>Mục tiêu đầu tư</t>
  </si>
  <si>
    <t xml:space="preserve">Tên công trình/Dự án </t>
  </si>
  <si>
    <t>Quy hoạch</t>
  </si>
  <si>
    <t>Kế hoạch sử dụng đất</t>
  </si>
  <si>
    <t>Chủ trương nghiên cứu đầu tư</t>
  </si>
  <si>
    <t>Nhà đầu tư quan tâm</t>
  </si>
  <si>
    <t>Kế hoạch phát triển KT-XH</t>
  </si>
  <si>
    <t>Danh mục 
được phê duyệt</t>
  </si>
  <si>
    <t>Phương án bồi thường GPMB và tái định cư</t>
  </si>
  <si>
    <t>Hình thức đầu tư, phương án thực hiện.</t>
  </si>
  <si>
    <t>PHỤ LỤC: ĐIỀU CHỈNH, BỔ SUNG DANH MỤC DỰ ÁN KÊU GỌI ĐẦU TƯ TRÊN ĐỊA BÀN TỈNH THỪA THIÊN HUẾ</t>
  </si>
  <si>
    <t>Bổ sung thông tin chi tiết dự án kêu gọi đầu tư</t>
  </si>
  <si>
    <t>NĂM 2019 ĐỊNH HƯỚNG ĐẾN NĂM 2020</t>
  </si>
  <si>
    <t>Khoảng 50 ha</t>
  </si>
  <si>
    <t>Khu phi thuế quan, Khu Kinh tế Chân Mây - Lăng Cô, huyện Phú Lộc, tỉnh Thừa Thiên Huế</t>
  </si>
  <si>
    <t>Dự án Tổ hợp nhà máy sản xuất, lắp ráp ô tô</t>
  </si>
  <si>
    <t>Đầu tư xây dựng Nhà máy sản xuất, lắp ráp xe ô tô dưới 09 chỗ (xe du lịch) đạt tiêu chuẩn khí thải EURO 4 trở lên</t>
  </si>
  <si>
    <t>DANH MỤC BỔ SUNG DỰ ÁN VÀ THÔNG TIN DỰ ÁN TRÊN ĐỊA BÀN KHU KINH TẾ CHÂN MÂY - LĂNG CÔ</t>
  </si>
  <si>
    <t xml:space="preserve">Đầu tư trong nước hoặc đầu tư trực tiếp nước ngoài.
Các nhà đầu tư đề xuất nghiên cứu phải đáp ứng các tiêu chí về quy mô, chất lượng, hiệu quả theo các nội dung yêu cầu tại thông tin kêu gọi đầu tư dự án Tổ hợp nhà máy sản xuất, lắp ráp ô tô. Sau thời hạn 30 ngày kể từ ngày công bố:
- Trường hợp chỉ có 01 NĐT có văn bản đề xuất đầu tư, thực hiện cấp Quyết định chủ trương đầu tư dự án theo quy định.
- Trường hợp có 02 NĐT trở lên đăng ký, giao Bên mời thầu thực thực hiện lựa chọn NĐT đáp ứng cao nhất các tiêu chí về quy mô, chất lượng, hiệu quả theo các nội dung yêu cầu tại thông tin kêu gọi đầu tư dự án Tổ hợp nhà máy sản xuất, lắp ráp ô tô. Sau khi lựa chọn được NĐT đáp ứng các tiêu chí, cấp Quyết định chủ trương đầu tư dự án theo quy định.
</t>
  </si>
  <si>
    <t>Diện tích (ha)</t>
  </si>
  <si>
    <t>( Kèm theo Quyết định số  2484  /QĐ-UBND ngày   09   tháng   10   năm 2019 của UBND tỉnh)</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</si>
</sst>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_(* #,##0.0_);_(* \(#,##0.0\);_(* &quot;-&quot;??_);_(@_)"/>
    <numFmt numFmtId="181" formatCode="_(* #,##0_);_(* \(#,##0\);_(* &quot;-&quot;??_);_(@_)"/>
    <numFmt numFmtId="182" formatCode="mmm\-yyyy"/>
    <numFmt numFmtId="183" formatCode="[$-409]dddd\,\ mmmm\ dd\,\ yyyy"/>
    <numFmt numFmtId="184" formatCode="[$-409]h:mm:ss\ AM/PM"/>
    <numFmt numFmtId="185" formatCode="0.0"/>
    <numFmt numFmtId="186" formatCode="_(* #,##0.000_);_(* \(#,##0.000\);_(* &quot;-&quot;??_);_(@_)"/>
    <numFmt numFmtId="187" formatCode="_(* #,##0.0000_);_(* \(#,##0.0000\);_(* &quot;-&quot;??_);_(@_)"/>
    <numFmt numFmtId="188" formatCode="_(* #,##0.00000_);_(* \(#,##0.00000\);_(* &quot;-&quot;??_);_(@_)"/>
    <numFmt numFmtId="189" formatCode="0.000"/>
    <numFmt numFmtId="190" formatCode="#,##0.000"/>
    <numFmt numFmtId="191" formatCode="0.00000000"/>
    <numFmt numFmtId="192" formatCode="0.0000000"/>
    <numFmt numFmtId="193" formatCode="0.000000"/>
    <numFmt numFmtId="194" formatCode="0.00000"/>
    <numFmt numFmtId="195" formatCode="0.0000"/>
    <numFmt numFmtId="196" formatCode="#,##0.0"/>
    <numFmt numFmtId="197" formatCode="#,##0.0000"/>
    <numFmt numFmtId="198" formatCode="&quot;Yes&quot;;&quot;Yes&quot;;&quot;No&quot;"/>
    <numFmt numFmtId="199" formatCode="&quot;True&quot;;&quot;True&quot;;&quot;False&quot;"/>
    <numFmt numFmtId="200" formatCode="&quot;On&quot;;&quot;On&quot;;&quot;Off&quot;"/>
    <numFmt numFmtId="201" formatCode="[$€-2]\ #,##0.00_);[Red]\([$€-2]\ #,##0.00\)"/>
    <numFmt numFmtId="202" formatCode="mm/d/yy"/>
    <numFmt numFmtId="203" formatCode="[$-42A]dd\ mmmm\ yyyy"/>
    <numFmt numFmtId="204" formatCode="[$-42A]h:mm:ss\ AM/PM"/>
    <numFmt numFmtId="205" formatCode="[$-409]dddd\,\ mmmm\ d\,\ yyyy"/>
    <numFmt numFmtId="206" formatCode="00000"/>
    <numFmt numFmtId="207" formatCode="0.0%"/>
    <numFmt numFmtId="208" formatCode="[$-425]d\.\ mmmm\ yyyy&quot;. a.&quot;"/>
  </numFmts>
  <fonts count="38">
    <font>
      <sz val="13"/>
      <name val="VNI-Time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3"/>
      <color indexed="36"/>
      <name val="VNI-Times"/>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3"/>
      <color indexed="12"/>
      <name val="VNI-Times"/>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NI-Times"/>
      <family val="0"/>
    </font>
    <font>
      <b/>
      <sz val="13"/>
      <name val="Times New Roman"/>
      <family val="1"/>
    </font>
    <font>
      <sz val="13"/>
      <name val="Times New Roman"/>
      <family val="1"/>
    </font>
    <font>
      <b/>
      <sz val="15"/>
      <name val="Times New Roman"/>
      <family val="1"/>
    </font>
    <font>
      <i/>
      <sz val="15"/>
      <name val="Times New Roman"/>
      <family val="1"/>
    </font>
    <font>
      <sz val="15"/>
      <name val="VNI-Times"/>
      <family val="0"/>
    </font>
    <font>
      <sz val="15"/>
      <name val="Times New Roman"/>
      <family val="1"/>
    </font>
    <font>
      <sz val="13"/>
      <name val="Calibri"/>
      <family val="2"/>
    </font>
    <font>
      <b/>
      <sz val="14"/>
      <name val="Times New Roman"/>
      <family val="1"/>
    </font>
    <font>
      <sz val="14"/>
      <name val="Times New Roman"/>
      <family val="1"/>
    </font>
    <font>
      <sz val="14"/>
      <name val="Calibri"/>
      <family val="2"/>
    </font>
    <font>
      <i/>
      <sz val="14"/>
      <name val="Times New Roman"/>
      <family val="1"/>
    </font>
    <font>
      <sz val="14"/>
      <color indexed="8"/>
      <name val="Times New Roman"/>
      <family val="1"/>
    </font>
    <font>
      <sz val="14"/>
      <color indexed="10"/>
      <name val="Times New Roman"/>
      <family val="1"/>
    </font>
    <font>
      <b/>
      <sz val="14"/>
      <color indexed="10"/>
      <name val="Times New Roman"/>
      <family val="1"/>
    </font>
    <font>
      <sz val="14"/>
      <color theme="1"/>
      <name val="Times New Roman"/>
      <family val="1"/>
    </font>
    <font>
      <sz val="14"/>
      <color rgb="FFFF0000"/>
      <name val="Times New Roman"/>
      <family val="1"/>
    </font>
    <font>
      <b/>
      <sz val="14"/>
      <color rgb="FFFF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hair"/>
      <bottom>
        <color indexed="63"/>
      </bottom>
    </border>
    <border>
      <left style="thin"/>
      <right style="thin"/>
      <top>
        <color indexed="63"/>
      </top>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50">
    <xf numFmtId="0" fontId="0" fillId="0" borderId="0" xfId="0" applyAlignment="1">
      <alignment/>
    </xf>
    <xf numFmtId="0" fontId="0" fillId="0" borderId="0" xfId="0" applyFont="1" applyFill="1" applyAlignment="1">
      <alignment/>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xf>
    <xf numFmtId="0" fontId="0" fillId="0" borderId="0" xfId="0" applyFont="1" applyFill="1" applyAlignment="1">
      <alignment horizontal="center" vertical="center"/>
    </xf>
    <xf numFmtId="0" fontId="22"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2" fillId="0" borderId="11" xfId="0" applyFont="1" applyFill="1" applyBorder="1" applyAlignment="1">
      <alignment horizontal="center" vertical="center" wrapText="1"/>
    </xf>
    <xf numFmtId="0" fontId="22" fillId="0" borderId="11" xfId="0" applyFont="1" applyFill="1" applyBorder="1" applyAlignment="1">
      <alignment horizontal="left" vertical="center" wrapText="1"/>
    </xf>
    <xf numFmtId="4" fontId="22" fillId="0" borderId="11" xfId="0" applyNumberFormat="1" applyFont="1" applyFill="1" applyBorder="1" applyAlignment="1">
      <alignment horizontal="center" vertical="center" wrapText="1"/>
    </xf>
    <xf numFmtId="9" fontId="22" fillId="0" borderId="11" xfId="0" applyNumberFormat="1" applyFont="1" applyFill="1" applyBorder="1" applyAlignment="1">
      <alignment horizontal="center" vertical="center" wrapText="1"/>
    </xf>
    <xf numFmtId="3" fontId="22" fillId="0" borderId="11" xfId="0" applyNumberFormat="1" applyFont="1" applyFill="1" applyBorder="1" applyAlignment="1">
      <alignment horizontal="center" vertical="center" wrapText="1"/>
    </xf>
    <xf numFmtId="10" fontId="22" fillId="0" borderId="11" xfId="0" applyNumberFormat="1" applyFont="1" applyFill="1" applyBorder="1" applyAlignment="1">
      <alignment horizontal="center" vertical="center" wrapText="1"/>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12" xfId="0" applyFont="1" applyFill="1" applyBorder="1" applyAlignment="1">
      <alignment vertical="center" wrapText="1"/>
    </xf>
    <xf numFmtId="0" fontId="22" fillId="0" borderId="12" xfId="0" applyFont="1" applyFill="1" applyBorder="1" applyAlignment="1">
      <alignment horizontal="left" vertical="center" wrapText="1"/>
    </xf>
    <xf numFmtId="4" fontId="22" fillId="0" borderId="12" xfId="0" applyNumberFormat="1" applyFont="1" applyFill="1" applyBorder="1" applyAlignment="1">
      <alignment horizontal="center" vertical="center" wrapText="1"/>
    </xf>
    <xf numFmtId="9" fontId="22" fillId="0" borderId="12" xfId="0" applyNumberFormat="1" applyFont="1" applyFill="1" applyBorder="1" applyAlignment="1">
      <alignment horizontal="center" vertical="center" wrapText="1"/>
    </xf>
    <xf numFmtId="3" fontId="22" fillId="0" borderId="12" xfId="0" applyNumberFormat="1" applyFont="1" applyFill="1" applyBorder="1" applyAlignment="1">
      <alignment horizontal="center" vertical="center" wrapText="1"/>
    </xf>
    <xf numFmtId="10" fontId="22" fillId="0" borderId="12" xfId="0" applyNumberFormat="1" applyFont="1" applyFill="1" applyBorder="1" applyAlignment="1">
      <alignment horizontal="center" vertical="center" wrapText="1"/>
    </xf>
    <xf numFmtId="0" fontId="22" fillId="0" borderId="12" xfId="0" applyFont="1" applyFill="1" applyBorder="1" applyAlignment="1">
      <alignment horizontal="center" vertical="center"/>
    </xf>
    <xf numFmtId="10" fontId="22" fillId="0" borderId="12" xfId="0" applyNumberFormat="1" applyFont="1" applyFill="1" applyBorder="1" applyAlignment="1">
      <alignment horizontal="left" vertical="center" wrapText="1"/>
    </xf>
    <xf numFmtId="4" fontId="22" fillId="0" borderId="12" xfId="0" applyNumberFormat="1" applyFont="1" applyFill="1" applyBorder="1" applyAlignment="1">
      <alignment horizontal="left" vertical="top" wrapText="1"/>
    </xf>
    <xf numFmtId="4" fontId="22" fillId="0" borderId="12" xfId="0" applyNumberFormat="1" applyFont="1" applyFill="1" applyBorder="1" applyAlignment="1" quotePrefix="1">
      <alignment horizontal="left" vertical="top" wrapText="1"/>
    </xf>
    <xf numFmtId="0" fontId="22" fillId="0" borderId="0" xfId="0" applyFont="1" applyFill="1" applyAlignment="1">
      <alignment/>
    </xf>
    <xf numFmtId="4" fontId="21" fillId="0" borderId="10" xfId="0" applyNumberFormat="1" applyFont="1" applyFill="1" applyBorder="1" applyAlignment="1">
      <alignment horizontal="center" vertical="center" wrapText="1"/>
    </xf>
    <xf numFmtId="9"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xf>
    <xf numFmtId="4" fontId="22" fillId="0" borderId="11" xfId="0" applyNumberFormat="1" applyFont="1" applyFill="1" applyBorder="1" applyAlignment="1" quotePrefix="1">
      <alignment horizontal="left" vertical="center" wrapText="1"/>
    </xf>
    <xf numFmtId="4" fontId="22" fillId="0" borderId="13" xfId="0" applyNumberFormat="1" applyFont="1" applyFill="1" applyBorder="1" applyAlignment="1">
      <alignment horizontal="center" vertical="center" wrapText="1"/>
    </xf>
    <xf numFmtId="9" fontId="22" fillId="0" borderId="13" xfId="0" applyNumberFormat="1" applyFont="1" applyFill="1" applyBorder="1" applyAlignment="1">
      <alignment horizontal="center" vertical="center" wrapText="1"/>
    </xf>
    <xf numFmtId="3" fontId="22" fillId="0" borderId="13" xfId="0" applyNumberFormat="1" applyFont="1" applyFill="1" applyBorder="1" applyAlignment="1">
      <alignment horizontal="center" vertical="center" wrapText="1"/>
    </xf>
    <xf numFmtId="10" fontId="22" fillId="0" borderId="13" xfId="0" applyNumberFormat="1" applyFont="1" applyFill="1" applyBorder="1" applyAlignment="1">
      <alignment horizontal="center" vertical="center" wrapText="1"/>
    </xf>
    <xf numFmtId="4" fontId="22" fillId="0" borderId="13" xfId="0" applyNumberFormat="1" applyFont="1" applyFill="1" applyBorder="1" applyAlignment="1">
      <alignment horizontal="left" vertical="top" wrapText="1"/>
    </xf>
    <xf numFmtId="0" fontId="22" fillId="0" borderId="13" xfId="0" applyFont="1" applyFill="1" applyBorder="1" applyAlignment="1">
      <alignment horizontal="center" vertical="center"/>
    </xf>
    <xf numFmtId="4" fontId="22" fillId="0" borderId="10"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10" fontId="22" fillId="0" borderId="10" xfId="0" applyNumberFormat="1" applyFont="1" applyFill="1" applyBorder="1" applyAlignment="1">
      <alignment horizontal="center" vertical="center" wrapText="1"/>
    </xf>
    <xf numFmtId="10" fontId="22" fillId="0" borderId="10" xfId="0" applyNumberFormat="1" applyFont="1" applyFill="1" applyBorder="1" applyAlignment="1">
      <alignment horizontal="left" vertical="center" wrapText="1"/>
    </xf>
    <xf numFmtId="0" fontId="22" fillId="0" borderId="13" xfId="0" applyFont="1" applyFill="1" applyBorder="1" applyAlignment="1">
      <alignment vertical="center" wrapText="1"/>
    </xf>
    <xf numFmtId="0" fontId="22" fillId="0" borderId="13" xfId="0" applyFont="1" applyFill="1" applyBorder="1" applyAlignment="1">
      <alignment horizontal="left" vertical="center" wrapText="1"/>
    </xf>
    <xf numFmtId="0" fontId="22" fillId="0" borderId="13" xfId="0" applyFont="1" applyFill="1" applyBorder="1" applyAlignment="1">
      <alignment horizontal="center" vertical="center" wrapText="1"/>
    </xf>
    <xf numFmtId="180" fontId="22" fillId="0" borderId="11" xfId="42" applyNumberFormat="1" applyFont="1" applyFill="1" applyBorder="1" applyAlignment="1">
      <alignment horizontal="center" vertical="center" wrapText="1"/>
    </xf>
    <xf numFmtId="180" fontId="22" fillId="0" borderId="12" xfId="42" applyNumberFormat="1" applyFont="1" applyFill="1" applyBorder="1" applyAlignment="1">
      <alignment horizontal="center" vertical="center" wrapText="1"/>
    </xf>
    <xf numFmtId="4" fontId="22" fillId="0" borderId="12" xfId="0" applyNumberFormat="1" applyFont="1" applyFill="1" applyBorder="1" applyAlignment="1" quotePrefix="1">
      <alignment horizontal="left" vertical="center" wrapText="1"/>
    </xf>
    <xf numFmtId="0" fontId="0" fillId="0" borderId="0" xfId="0" applyFont="1" applyFill="1" applyAlignment="1">
      <alignment vertical="center"/>
    </xf>
    <xf numFmtId="0" fontId="22" fillId="0" borderId="0" xfId="0" applyFont="1" applyFill="1" applyAlignment="1">
      <alignment horizontal="left" vertical="center"/>
    </xf>
    <xf numFmtId="0" fontId="0" fillId="0" borderId="0" xfId="0" applyFont="1" applyFill="1" applyAlignment="1">
      <alignment horizontal="center"/>
    </xf>
    <xf numFmtId="0" fontId="0" fillId="0" borderId="0" xfId="0" applyFont="1" applyFill="1" applyAlignment="1">
      <alignment horizontal="left" vertical="center"/>
    </xf>
    <xf numFmtId="0" fontId="0" fillId="0" borderId="0" xfId="0" applyFill="1" applyAlignment="1">
      <alignment horizontal="left" vertical="center"/>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6" fillId="0" borderId="10" xfId="0" applyFont="1" applyFill="1" applyBorder="1" applyAlignment="1">
      <alignment horizontal="left" vertical="center" wrapText="1"/>
    </xf>
    <xf numFmtId="2" fontId="23" fillId="0" borderId="10" xfId="0" applyNumberFormat="1" applyFont="1" applyFill="1" applyBorder="1" applyAlignment="1">
      <alignment horizontal="center" vertical="center" wrapText="1"/>
    </xf>
    <xf numFmtId="43" fontId="23" fillId="0" borderId="10" xfId="42" applyFont="1" applyFill="1" applyBorder="1" applyAlignment="1">
      <alignment horizontal="right" vertical="center" wrapText="1"/>
    </xf>
    <xf numFmtId="0" fontId="26" fillId="0" borderId="10" xfId="0" applyFont="1" applyFill="1" applyBorder="1" applyAlignment="1">
      <alignment/>
    </xf>
    <xf numFmtId="2" fontId="23" fillId="0" borderId="10" xfId="0" applyNumberFormat="1" applyFont="1" applyFill="1" applyBorder="1" applyAlignment="1">
      <alignment horizontal="left" vertical="center" wrapText="1"/>
    </xf>
    <xf numFmtId="0" fontId="26" fillId="0" borderId="12" xfId="0" applyFont="1" applyFill="1" applyBorder="1" applyAlignment="1">
      <alignment horizontal="center" vertical="center" wrapText="1"/>
    </xf>
    <xf numFmtId="0" fontId="26" fillId="0" borderId="12" xfId="0" applyFont="1" applyFill="1" applyBorder="1" applyAlignment="1">
      <alignment vertical="center" wrapText="1"/>
    </xf>
    <xf numFmtId="0" fontId="26" fillId="0" borderId="12" xfId="0" applyFont="1" applyFill="1" applyBorder="1" applyAlignment="1">
      <alignment horizontal="left" vertical="center" wrapText="1"/>
    </xf>
    <xf numFmtId="4" fontId="26" fillId="0" borderId="12" xfId="0" applyNumberFormat="1" applyFont="1" applyFill="1" applyBorder="1" applyAlignment="1">
      <alignment horizontal="center" vertical="center" wrapText="1"/>
    </xf>
    <xf numFmtId="9" fontId="26" fillId="0" borderId="12" xfId="0" applyNumberFormat="1" applyFont="1" applyFill="1" applyBorder="1" applyAlignment="1">
      <alignment horizontal="center" vertical="center" wrapText="1"/>
    </xf>
    <xf numFmtId="3" fontId="26" fillId="0" borderId="12" xfId="0" applyNumberFormat="1" applyFont="1" applyFill="1" applyBorder="1" applyAlignment="1">
      <alignment horizontal="center" vertical="center" wrapText="1"/>
    </xf>
    <xf numFmtId="10" fontId="26" fillId="0" borderId="12" xfId="0" applyNumberFormat="1" applyFont="1" applyFill="1" applyBorder="1" applyAlignment="1">
      <alignment horizontal="left" vertical="center" wrapText="1"/>
    </xf>
    <xf numFmtId="10" fontId="26" fillId="0" borderId="12" xfId="0" applyNumberFormat="1" applyFont="1" applyFill="1" applyBorder="1" applyAlignment="1">
      <alignment horizontal="center" vertical="center" wrapText="1"/>
    </xf>
    <xf numFmtId="4" fontId="26" fillId="0" borderId="12" xfId="0" applyNumberFormat="1" applyFont="1" applyFill="1" applyBorder="1" applyAlignment="1">
      <alignment horizontal="left" vertical="top" wrapText="1"/>
    </xf>
    <xf numFmtId="0" fontId="26" fillId="0" borderId="12" xfId="0" applyFont="1" applyFill="1" applyBorder="1" applyAlignment="1">
      <alignment horizontal="center" vertical="center"/>
    </xf>
    <xf numFmtId="0" fontId="26" fillId="0" borderId="12" xfId="0" applyFont="1" applyFill="1" applyBorder="1" applyAlignment="1" quotePrefix="1">
      <alignment horizontal="left" vertical="center" wrapText="1"/>
    </xf>
    <xf numFmtId="2" fontId="26" fillId="0" borderId="12" xfId="0" applyNumberFormat="1" applyFont="1" applyFill="1" applyBorder="1" applyAlignment="1">
      <alignment horizontal="center" vertical="center" wrapText="1"/>
    </xf>
    <xf numFmtId="0" fontId="26" fillId="0" borderId="13" xfId="0" applyFont="1" applyFill="1" applyBorder="1" applyAlignment="1">
      <alignment horizontal="center" vertical="center" wrapText="1"/>
    </xf>
    <xf numFmtId="10" fontId="26" fillId="0" borderId="13" xfId="0" applyNumberFormat="1" applyFont="1" applyFill="1" applyBorder="1" applyAlignment="1">
      <alignment horizontal="left" vertical="center" wrapText="1"/>
    </xf>
    <xf numFmtId="10" fontId="26" fillId="0" borderId="13" xfId="0" applyNumberFormat="1" applyFont="1" applyFill="1" applyBorder="1" applyAlignment="1">
      <alignment horizontal="center" vertical="center" wrapText="1"/>
    </xf>
    <xf numFmtId="2" fontId="26" fillId="0" borderId="13" xfId="0" applyNumberFormat="1" applyFont="1" applyFill="1" applyBorder="1" applyAlignment="1">
      <alignment horizontal="center" vertical="center" wrapText="1"/>
    </xf>
    <xf numFmtId="4" fontId="26" fillId="0" borderId="13" xfId="0" applyNumberFormat="1" applyFont="1" applyFill="1" applyBorder="1" applyAlignment="1">
      <alignment horizontal="center" vertical="center" wrapText="1"/>
    </xf>
    <xf numFmtId="9" fontId="26" fillId="0" borderId="13" xfId="0" applyNumberFormat="1" applyFont="1" applyFill="1" applyBorder="1" applyAlignment="1">
      <alignment horizontal="center" vertical="center" wrapText="1"/>
    </xf>
    <xf numFmtId="3" fontId="26" fillId="0" borderId="13" xfId="0" applyNumberFormat="1" applyFont="1" applyFill="1" applyBorder="1" applyAlignment="1">
      <alignment horizontal="center" vertical="center" wrapText="1"/>
    </xf>
    <xf numFmtId="4" fontId="26" fillId="0" borderId="13" xfId="0" applyNumberFormat="1" applyFont="1" applyFill="1" applyBorder="1" applyAlignment="1">
      <alignment horizontal="left" vertical="top" wrapText="1"/>
    </xf>
    <xf numFmtId="0" fontId="26" fillId="0" borderId="13" xfId="0" applyFont="1" applyFill="1" applyBorder="1" applyAlignment="1">
      <alignment horizontal="center" vertical="center"/>
    </xf>
    <xf numFmtId="4" fontId="0" fillId="0" borderId="0" xfId="0" applyNumberFormat="1" applyFont="1" applyFill="1" applyAlignment="1">
      <alignment/>
    </xf>
    <xf numFmtId="0" fontId="26" fillId="0" borderId="14" xfId="0" applyFont="1" applyFill="1" applyBorder="1" applyAlignment="1">
      <alignment horizontal="center" vertical="center" wrapText="1"/>
    </xf>
    <xf numFmtId="10" fontId="26" fillId="0" borderId="14" xfId="0" applyNumberFormat="1" applyFont="1" applyFill="1" applyBorder="1" applyAlignment="1">
      <alignment horizontal="left" vertical="center" wrapText="1"/>
    </xf>
    <xf numFmtId="10" fontId="26" fillId="0" borderId="14" xfId="0" applyNumberFormat="1" applyFont="1" applyFill="1" applyBorder="1" applyAlignment="1">
      <alignment horizontal="center" vertical="center" wrapText="1"/>
    </xf>
    <xf numFmtId="2" fontId="26" fillId="0" borderId="14" xfId="0" applyNumberFormat="1" applyFont="1" applyFill="1" applyBorder="1" applyAlignment="1">
      <alignment horizontal="center" vertical="center" wrapText="1"/>
    </xf>
    <xf numFmtId="4" fontId="26" fillId="0" borderId="14" xfId="0" applyNumberFormat="1" applyFont="1" applyFill="1" applyBorder="1" applyAlignment="1">
      <alignment horizontal="center" vertical="center" wrapText="1"/>
    </xf>
    <xf numFmtId="9" fontId="26" fillId="0" borderId="14" xfId="0" applyNumberFormat="1" applyFont="1" applyFill="1" applyBorder="1" applyAlignment="1">
      <alignment horizontal="center" vertical="center" wrapText="1"/>
    </xf>
    <xf numFmtId="3" fontId="26" fillId="0" borderId="14" xfId="0" applyNumberFormat="1" applyFont="1" applyFill="1" applyBorder="1" applyAlignment="1">
      <alignment horizontal="center" vertical="center" wrapText="1"/>
    </xf>
    <xf numFmtId="4" fontId="26" fillId="0" borderId="14" xfId="0" applyNumberFormat="1" applyFont="1" applyFill="1" applyBorder="1" applyAlignment="1">
      <alignment horizontal="left" vertical="top" wrapText="1"/>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wrapText="1"/>
    </xf>
    <xf numFmtId="10" fontId="26" fillId="0" borderId="15" xfId="0" applyNumberFormat="1" applyFont="1" applyFill="1" applyBorder="1" applyAlignment="1">
      <alignment horizontal="left" vertical="center" wrapText="1"/>
    </xf>
    <xf numFmtId="10" fontId="26" fillId="0" borderId="15" xfId="0" applyNumberFormat="1" applyFont="1" applyFill="1" applyBorder="1" applyAlignment="1">
      <alignment horizontal="center" vertical="center" wrapText="1"/>
    </xf>
    <xf numFmtId="2" fontId="26" fillId="0" borderId="15" xfId="0" applyNumberFormat="1" applyFont="1" applyFill="1" applyBorder="1" applyAlignment="1">
      <alignment horizontal="center" vertical="center" wrapText="1"/>
    </xf>
    <xf numFmtId="4" fontId="26" fillId="0" borderId="15" xfId="0" applyNumberFormat="1" applyFont="1" applyFill="1" applyBorder="1" applyAlignment="1">
      <alignment horizontal="center" vertical="center" wrapText="1"/>
    </xf>
    <xf numFmtId="9" fontId="26" fillId="0" borderId="15" xfId="0" applyNumberFormat="1" applyFont="1" applyFill="1" applyBorder="1" applyAlignment="1">
      <alignment horizontal="center" vertical="center" wrapText="1"/>
    </xf>
    <xf numFmtId="3" fontId="26" fillId="0" borderId="15" xfId="0" applyNumberFormat="1" applyFont="1" applyFill="1" applyBorder="1" applyAlignment="1">
      <alignment horizontal="center" vertical="center" wrapText="1"/>
    </xf>
    <xf numFmtId="4" fontId="26" fillId="0" borderId="15" xfId="0" applyNumberFormat="1" applyFont="1" applyFill="1" applyBorder="1" applyAlignment="1">
      <alignment horizontal="left" vertical="top" wrapText="1"/>
    </xf>
    <xf numFmtId="0" fontId="26" fillId="0" borderId="15" xfId="0" applyFont="1" applyFill="1" applyBorder="1" applyAlignment="1">
      <alignment horizontal="center" vertical="center"/>
    </xf>
    <xf numFmtId="4" fontId="26" fillId="0" borderId="12" xfId="0" applyNumberFormat="1" applyFont="1" applyFill="1" applyBorder="1" applyAlignment="1" quotePrefix="1">
      <alignment horizontal="center" vertical="center" wrapText="1"/>
    </xf>
    <xf numFmtId="10" fontId="26" fillId="24" borderId="12" xfId="0" applyNumberFormat="1" applyFont="1" applyFill="1" applyBorder="1" applyAlignment="1">
      <alignment horizontal="left" vertical="center" wrapText="1"/>
    </xf>
    <xf numFmtId="0" fontId="21" fillId="0" borderId="16" xfId="0" applyFont="1" applyFill="1" applyBorder="1" applyAlignment="1">
      <alignment horizontal="center" vertical="center" wrapText="1"/>
    </xf>
    <xf numFmtId="4" fontId="22" fillId="0" borderId="17" xfId="0" applyNumberFormat="1" applyFont="1" applyFill="1" applyBorder="1" applyAlignment="1">
      <alignment horizontal="center" vertical="center" wrapText="1"/>
    </xf>
    <xf numFmtId="9" fontId="22" fillId="0" borderId="17" xfId="0" applyNumberFormat="1" applyFont="1" applyFill="1" applyBorder="1" applyAlignment="1">
      <alignment horizontal="center" vertical="center" wrapText="1"/>
    </xf>
    <xf numFmtId="3" fontId="22" fillId="0" borderId="17" xfId="0" applyNumberFormat="1" applyFont="1" applyFill="1" applyBorder="1" applyAlignment="1">
      <alignment horizontal="center" vertical="center" wrapText="1"/>
    </xf>
    <xf numFmtId="10" fontId="22" fillId="0" borderId="17" xfId="0" applyNumberFormat="1"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7" xfId="0" applyFont="1" applyFill="1" applyBorder="1" applyAlignment="1">
      <alignment horizontal="center" vertical="center"/>
    </xf>
    <xf numFmtId="10" fontId="22" fillId="0" borderId="17" xfId="0" applyNumberFormat="1" applyFont="1" applyFill="1" applyBorder="1" applyAlignment="1">
      <alignment horizontal="left" vertical="center" wrapText="1"/>
    </xf>
    <xf numFmtId="4" fontId="22" fillId="0" borderId="11" xfId="0" applyNumberFormat="1" applyFont="1" applyFill="1" applyBorder="1" applyAlignment="1">
      <alignment horizontal="left" vertical="center" wrapText="1"/>
    </xf>
    <xf numFmtId="0" fontId="22" fillId="0" borderId="11" xfId="0" applyFont="1" applyFill="1" applyBorder="1" applyAlignment="1" quotePrefix="1">
      <alignment horizontal="left" vertical="center" wrapText="1"/>
    </xf>
    <xf numFmtId="4" fontId="22" fillId="0" borderId="11" xfId="0" applyNumberFormat="1" applyFont="1" applyFill="1" applyBorder="1" applyAlignment="1">
      <alignment vertical="top" wrapText="1"/>
    </xf>
    <xf numFmtId="4" fontId="22" fillId="0" borderId="11" xfId="0" applyNumberFormat="1" applyFont="1" applyFill="1" applyBorder="1" applyAlignment="1" quotePrefix="1">
      <alignment vertical="top" wrapText="1"/>
    </xf>
    <xf numFmtId="10" fontId="22" fillId="0" borderId="11" xfId="0" applyNumberFormat="1" applyFont="1" applyFill="1" applyBorder="1" applyAlignment="1">
      <alignment horizontal="left" vertical="center" wrapText="1"/>
    </xf>
    <xf numFmtId="10" fontId="21" fillId="0" borderId="13" xfId="0" applyNumberFormat="1" applyFont="1" applyFill="1" applyBorder="1" applyAlignment="1">
      <alignment horizontal="center" vertical="center" wrapText="1"/>
    </xf>
    <xf numFmtId="0" fontId="0" fillId="0" borderId="13" xfId="0" applyFont="1" applyFill="1" applyBorder="1" applyAlignment="1">
      <alignment/>
    </xf>
    <xf numFmtId="0" fontId="21" fillId="0" borderId="16" xfId="0" applyFont="1" applyFill="1" applyBorder="1" applyAlignment="1">
      <alignment horizontal="center" vertical="center"/>
    </xf>
    <xf numFmtId="0" fontId="22" fillId="24" borderId="13" xfId="0" applyFont="1" applyFill="1" applyBorder="1" applyAlignment="1">
      <alignment horizontal="left" vertical="center" wrapText="1"/>
    </xf>
    <xf numFmtId="0" fontId="22" fillId="24" borderId="13" xfId="0" applyFont="1" applyFill="1" applyBorder="1" applyAlignment="1">
      <alignment horizontal="center" vertical="center" wrapText="1"/>
    </xf>
    <xf numFmtId="43" fontId="21" fillId="0" borderId="13" xfId="42" applyFont="1" applyFill="1" applyBorder="1" applyAlignment="1">
      <alignment horizontal="center" vertical="center" wrapText="1"/>
    </xf>
    <xf numFmtId="3" fontId="21" fillId="0" borderId="13" xfId="0" applyNumberFormat="1" applyFont="1" applyFill="1" applyBorder="1" applyAlignment="1">
      <alignment horizontal="center" vertical="center" wrapText="1"/>
    </xf>
    <xf numFmtId="2" fontId="21" fillId="0" borderId="13" xfId="0" applyNumberFormat="1" applyFont="1" applyFill="1" applyBorder="1" applyAlignment="1">
      <alignment horizontal="center" vertical="center" wrapText="1"/>
    </xf>
    <xf numFmtId="190" fontId="22" fillId="0" borderId="10" xfId="0" applyNumberFormat="1" applyFont="1" applyFill="1" applyBorder="1" applyAlignment="1">
      <alignment horizontal="center" vertical="center" wrapText="1"/>
    </xf>
    <xf numFmtId="4" fontId="22" fillId="0" borderId="10" xfId="0" applyNumberFormat="1" applyFont="1" applyFill="1" applyBorder="1" applyAlignment="1" quotePrefix="1">
      <alignment horizontal="left" vertical="top" wrapText="1"/>
    </xf>
    <xf numFmtId="0" fontId="22" fillId="0" borderId="11" xfId="0" applyFont="1" applyFill="1" applyBorder="1" applyAlignment="1">
      <alignment vertical="center" wrapText="1"/>
    </xf>
    <xf numFmtId="4" fontId="22" fillId="0" borderId="11" xfId="0" applyNumberFormat="1" applyFont="1" applyFill="1" applyBorder="1" applyAlignment="1">
      <alignment horizontal="left" vertical="top" wrapText="1"/>
    </xf>
    <xf numFmtId="49" fontId="22" fillId="0" borderId="11" xfId="0" applyNumberFormat="1" applyFont="1" applyFill="1" applyBorder="1" applyAlignment="1">
      <alignment/>
    </xf>
    <xf numFmtId="49" fontId="22" fillId="0" borderId="13" xfId="0" applyNumberFormat="1" applyFont="1" applyFill="1" applyBorder="1" applyAlignment="1">
      <alignment/>
    </xf>
    <xf numFmtId="10" fontId="22" fillId="0" borderId="13" xfId="0" applyNumberFormat="1" applyFont="1" applyFill="1" applyBorder="1" applyAlignment="1">
      <alignment horizontal="left" vertical="center" wrapText="1"/>
    </xf>
    <xf numFmtId="0" fontId="26" fillId="0" borderId="17" xfId="0" applyFont="1" applyFill="1" applyBorder="1" applyAlignment="1">
      <alignment horizontal="center" vertical="center" wrapText="1"/>
    </xf>
    <xf numFmtId="10" fontId="26" fillId="24" borderId="12" xfId="0" applyNumberFormat="1" applyFont="1" applyFill="1" applyBorder="1" applyAlignment="1" quotePrefix="1">
      <alignment horizontal="left" vertical="center" wrapText="1"/>
    </xf>
    <xf numFmtId="0" fontId="28" fillId="0" borderId="10" xfId="0" applyFont="1" applyFill="1" applyBorder="1" applyAlignment="1">
      <alignment horizontal="center" vertical="center" wrapText="1"/>
    </xf>
    <xf numFmtId="180" fontId="22" fillId="0" borderId="17" xfId="42" applyNumberFormat="1" applyFont="1" applyFill="1" applyBorder="1" applyAlignment="1">
      <alignment horizontal="center" vertical="center" wrapText="1"/>
    </xf>
    <xf numFmtId="4" fontId="22" fillId="0" borderId="17" xfId="0" applyNumberFormat="1" applyFont="1" applyFill="1" applyBorder="1" applyAlignment="1" quotePrefix="1">
      <alignment horizontal="left" vertical="center" wrapText="1"/>
    </xf>
    <xf numFmtId="10" fontId="22" fillId="0" borderId="11" xfId="0" applyNumberFormat="1" applyFont="1" applyFill="1" applyBorder="1" applyAlignment="1" quotePrefix="1">
      <alignment horizontal="left" vertical="center" wrapText="1"/>
    </xf>
    <xf numFmtId="0" fontId="28" fillId="0" borderId="10" xfId="0" applyFont="1" applyBorder="1" applyAlignment="1">
      <alignment horizontal="center"/>
    </xf>
    <xf numFmtId="0" fontId="29" fillId="0" borderId="11" xfId="0" applyFont="1" applyFill="1" applyBorder="1" applyAlignment="1">
      <alignment horizontal="center" vertical="center" wrapText="1"/>
    </xf>
    <xf numFmtId="0" fontId="29" fillId="0" borderId="11" xfId="0" applyFont="1" applyFill="1" applyBorder="1" applyAlignment="1">
      <alignment vertical="center" wrapText="1"/>
    </xf>
    <xf numFmtId="0" fontId="29" fillId="0" borderId="11" xfId="0" applyFont="1" applyFill="1" applyBorder="1" applyAlignment="1" quotePrefix="1">
      <alignment horizontal="left" vertical="center" wrapText="1"/>
    </xf>
    <xf numFmtId="4" fontId="29" fillId="0" borderId="11"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vertical="center" wrapText="1"/>
    </xf>
    <xf numFmtId="0" fontId="29" fillId="0" borderId="12" xfId="0" applyFont="1" applyFill="1" applyBorder="1" applyAlignment="1">
      <alignment horizontal="left" vertical="center" wrapText="1"/>
    </xf>
    <xf numFmtId="4" fontId="29" fillId="0" borderId="12" xfId="0" applyNumberFormat="1" applyFont="1" applyFill="1" applyBorder="1" applyAlignment="1">
      <alignment horizontal="center" vertical="center" wrapText="1"/>
    </xf>
    <xf numFmtId="10" fontId="29" fillId="24" borderId="12" xfId="0" applyNumberFormat="1" applyFont="1" applyFill="1" applyBorder="1" applyAlignment="1">
      <alignment horizontal="left" vertical="center" wrapText="1"/>
    </xf>
    <xf numFmtId="10" fontId="29" fillId="0" borderId="12" xfId="0" applyNumberFormat="1" applyFont="1" applyFill="1" applyBorder="1" applyAlignment="1">
      <alignment horizontal="left" vertical="center" wrapText="1"/>
    </xf>
    <xf numFmtId="10" fontId="29" fillId="0" borderId="12" xfId="0" applyNumberFormat="1" applyFont="1" applyFill="1" applyBorder="1" applyAlignment="1">
      <alignment horizontal="center" vertical="center" wrapText="1"/>
    </xf>
    <xf numFmtId="2" fontId="29" fillId="0" borderId="12" xfId="0" applyNumberFormat="1"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4" xfId="0" applyFont="1" applyFill="1" applyBorder="1" applyAlignment="1">
      <alignment vertical="center" wrapText="1"/>
    </xf>
    <xf numFmtId="0" fontId="29" fillId="0" borderId="14" xfId="0" applyFont="1" applyFill="1" applyBorder="1" applyAlignment="1">
      <alignment horizontal="left" vertical="center" wrapText="1"/>
    </xf>
    <xf numFmtId="4" fontId="29" fillId="0" borderId="14" xfId="0" applyNumberFormat="1" applyFont="1" applyFill="1" applyBorder="1" applyAlignment="1">
      <alignment horizontal="center" vertical="center" wrapText="1"/>
    </xf>
    <xf numFmtId="10" fontId="29" fillId="0" borderId="14" xfId="0" applyNumberFormat="1" applyFont="1" applyFill="1" applyBorder="1" applyAlignment="1">
      <alignment horizontal="left" vertical="center" wrapText="1"/>
    </xf>
    <xf numFmtId="10" fontId="29" fillId="0" borderId="14" xfId="0" applyNumberFormat="1" applyFont="1" applyFill="1" applyBorder="1" applyAlignment="1" quotePrefix="1">
      <alignment horizontal="left" vertical="center" wrapText="1"/>
    </xf>
    <xf numFmtId="10" fontId="29" fillId="0" borderId="14" xfId="0" applyNumberFormat="1" applyFont="1" applyFill="1" applyBorder="1" applyAlignment="1">
      <alignment horizontal="center" vertical="center" wrapText="1"/>
    </xf>
    <xf numFmtId="2" fontId="29" fillId="0" borderId="14" xfId="0" applyNumberFormat="1" applyFont="1" applyFill="1" applyBorder="1" applyAlignment="1">
      <alignment horizontal="center" vertical="center" wrapText="1"/>
    </xf>
    <xf numFmtId="0" fontId="29" fillId="24" borderId="13"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9" fillId="24" borderId="13" xfId="0" applyFont="1" applyFill="1" applyBorder="1" applyAlignment="1">
      <alignment horizontal="center" vertical="center" wrapText="1"/>
    </xf>
    <xf numFmtId="4" fontId="29" fillId="0" borderId="13" xfId="0" applyNumberFormat="1" applyFont="1" applyFill="1" applyBorder="1" applyAlignment="1">
      <alignment horizontal="center" vertical="center" wrapText="1"/>
    </xf>
    <xf numFmtId="10" fontId="29" fillId="24" borderId="17" xfId="0" applyNumberFormat="1" applyFont="1" applyFill="1" applyBorder="1" applyAlignment="1" quotePrefix="1">
      <alignment horizontal="center" vertical="center" wrapText="1"/>
    </xf>
    <xf numFmtId="10" fontId="29" fillId="0" borderId="17" xfId="0" applyNumberFormat="1" applyFont="1" applyFill="1" applyBorder="1" applyAlignment="1">
      <alignment horizontal="left" vertical="center" wrapText="1"/>
    </xf>
    <xf numFmtId="10" fontId="29" fillId="0" borderId="17" xfId="0" applyNumberFormat="1" applyFont="1" applyFill="1" applyBorder="1" applyAlignment="1">
      <alignment horizontal="center" vertical="center" wrapText="1"/>
    </xf>
    <xf numFmtId="10" fontId="29" fillId="0" borderId="17" xfId="0" applyNumberFormat="1" applyFont="1" applyFill="1" applyBorder="1" applyAlignment="1" quotePrefix="1">
      <alignment horizontal="center" vertical="center" wrapText="1"/>
    </xf>
    <xf numFmtId="2" fontId="29" fillId="0" borderId="17" xfId="0" applyNumberFormat="1" applyFont="1" applyFill="1" applyBorder="1" applyAlignment="1">
      <alignment horizontal="center" vertical="center" wrapText="1"/>
    </xf>
    <xf numFmtId="0" fontId="0" fillId="0" borderId="11" xfId="0" applyFont="1" applyFill="1" applyBorder="1" applyAlignment="1" quotePrefix="1">
      <alignment horizontal="center" vertical="center" wrapText="1"/>
    </xf>
    <xf numFmtId="0" fontId="0" fillId="0" borderId="12" xfId="0" applyFont="1" applyFill="1" applyBorder="1" applyAlignment="1" quotePrefix="1">
      <alignment horizontal="center" vertical="center" wrapText="1"/>
    </xf>
    <xf numFmtId="0" fontId="0" fillId="0" borderId="17" xfId="0" applyFont="1" applyFill="1" applyBorder="1" applyAlignment="1" quotePrefix="1">
      <alignment horizontal="center" vertical="center" wrapText="1"/>
    </xf>
    <xf numFmtId="0" fontId="0" fillId="0" borderId="14" xfId="0" applyFont="1" applyFill="1" applyBorder="1" applyAlignment="1" quotePrefix="1">
      <alignment horizontal="center" vertical="center" wrapText="1"/>
    </xf>
    <xf numFmtId="0" fontId="0" fillId="0" borderId="16" xfId="0" applyFont="1" applyFill="1" applyBorder="1" applyAlignment="1" quotePrefix="1">
      <alignment horizontal="center" vertical="center" wrapText="1"/>
    </xf>
    <xf numFmtId="0" fontId="29" fillId="0" borderId="18" xfId="0" applyFont="1" applyFill="1" applyBorder="1" applyAlignment="1">
      <alignment horizontal="center" vertical="center" wrapText="1"/>
    </xf>
    <xf numFmtId="0" fontId="29" fillId="0" borderId="18" xfId="0" applyFont="1" applyFill="1" applyBorder="1" applyAlignment="1">
      <alignment horizontal="left" vertical="center" wrapText="1"/>
    </xf>
    <xf numFmtId="4" fontId="29" fillId="0" borderId="18" xfId="0" applyNumberFormat="1" applyFont="1" applyFill="1" applyBorder="1" applyAlignment="1">
      <alignment horizontal="center" vertical="center" wrapText="1"/>
    </xf>
    <xf numFmtId="0" fontId="0" fillId="0" borderId="18" xfId="0" applyFont="1" applyFill="1" applyBorder="1" applyAlignment="1">
      <alignment/>
    </xf>
    <xf numFmtId="0" fontId="35" fillId="24" borderId="0" xfId="0" applyFont="1" applyFill="1" applyAlignment="1">
      <alignment/>
    </xf>
    <xf numFmtId="0" fontId="35" fillId="24" borderId="0" xfId="0" applyFont="1" applyFill="1" applyAlignment="1">
      <alignment horizontal="left"/>
    </xf>
    <xf numFmtId="0" fontId="35" fillId="24" borderId="0" xfId="0" applyFont="1" applyFill="1" applyAlignment="1">
      <alignment horizontal="center"/>
    </xf>
    <xf numFmtId="0" fontId="35" fillId="24" borderId="0" xfId="0" applyFont="1" applyFill="1" applyAlignment="1">
      <alignment horizontal="center" vertical="center"/>
    </xf>
    <xf numFmtId="49" fontId="35" fillId="24" borderId="0" xfId="0" applyNumberFormat="1" applyFont="1" applyFill="1" applyAlignment="1">
      <alignment horizontal="center" vertical="center" wrapText="1"/>
    </xf>
    <xf numFmtId="0" fontId="35" fillId="24" borderId="0" xfId="0" applyFont="1" applyFill="1" applyAlignment="1">
      <alignment horizontal="center" vertical="center" wrapText="1"/>
    </xf>
    <xf numFmtId="0" fontId="28" fillId="0" borderId="0" xfId="0" applyFont="1" applyFill="1" applyAlignment="1">
      <alignment horizontal="center" vertical="center" wrapText="1"/>
    </xf>
    <xf numFmtId="0" fontId="28" fillId="0" borderId="0" xfId="0" applyFont="1" applyFill="1" applyAlignment="1">
      <alignment vertical="center" wrapText="1"/>
    </xf>
    <xf numFmtId="49" fontId="29" fillId="0" borderId="0" xfId="0" applyNumberFormat="1" applyFont="1" applyFill="1" applyAlignment="1">
      <alignment horizontal="center" vertical="center" wrapText="1"/>
    </xf>
    <xf numFmtId="0" fontId="29" fillId="0" borderId="0" xfId="0" applyFont="1" applyFill="1" applyAlignment="1">
      <alignment horizontal="center" vertical="center"/>
    </xf>
    <xf numFmtId="0" fontId="29" fillId="0" borderId="0" xfId="0" applyFont="1" applyFill="1" applyAlignment="1">
      <alignment horizontal="left"/>
    </xf>
    <xf numFmtId="0" fontId="29" fillId="0" borderId="0" xfId="0" applyFont="1" applyFill="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29" fillId="0" borderId="10" xfId="0" applyFont="1" applyFill="1" applyBorder="1" applyAlignment="1">
      <alignment horizontal="center" vertical="center" wrapText="1"/>
    </xf>
    <xf numFmtId="0" fontId="36" fillId="24" borderId="0" xfId="0" applyFont="1" applyFill="1" applyAlignment="1">
      <alignment/>
    </xf>
    <xf numFmtId="0" fontId="36" fillId="24" borderId="0" xfId="0" applyFont="1" applyFill="1" applyAlignment="1">
      <alignment horizontal="center"/>
    </xf>
    <xf numFmtId="0" fontId="36" fillId="24" borderId="0" xfId="0" applyFont="1" applyFill="1" applyAlignment="1">
      <alignment horizontal="left"/>
    </xf>
    <xf numFmtId="0" fontId="36" fillId="24" borderId="0" xfId="0" applyFont="1" applyFill="1" applyAlignment="1">
      <alignment horizontal="center" vertical="center"/>
    </xf>
    <xf numFmtId="49" fontId="36" fillId="24" borderId="0" xfId="0" applyNumberFormat="1" applyFont="1" applyFill="1" applyAlignment="1">
      <alignment horizontal="center" vertical="center" wrapText="1"/>
    </xf>
    <xf numFmtId="0" fontId="36" fillId="24" borderId="0" xfId="0" applyFont="1" applyFill="1" applyAlignment="1">
      <alignment horizontal="center" vertical="center" wrapText="1"/>
    </xf>
    <xf numFmtId="0" fontId="29" fillId="0" borderId="0" xfId="0" applyFont="1" applyFill="1" applyAlignment="1">
      <alignment vertical="center"/>
    </xf>
    <xf numFmtId="0" fontId="29" fillId="0" borderId="0" xfId="0" applyFont="1" applyFill="1" applyAlignment="1">
      <alignment horizontal="left" vertical="center" wrapText="1"/>
    </xf>
    <xf numFmtId="0" fontId="29" fillId="25" borderId="0" xfId="0" applyFont="1" applyFill="1" applyAlignment="1">
      <alignment vertical="center"/>
    </xf>
    <xf numFmtId="0" fontId="29" fillId="24" borderId="0" xfId="0" applyFont="1" applyFill="1" applyAlignment="1">
      <alignment vertical="center"/>
    </xf>
    <xf numFmtId="0" fontId="29" fillId="0" borderId="10" xfId="0" applyFont="1" applyFill="1" applyBorder="1" applyAlignment="1">
      <alignment horizontal="justify" vertical="center" wrapText="1"/>
    </xf>
    <xf numFmtId="0" fontId="28" fillId="0" borderId="0" xfId="0" applyFont="1" applyFill="1" applyAlignment="1">
      <alignment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wrapText="1"/>
    </xf>
    <xf numFmtId="0" fontId="28" fillId="0" borderId="0" xfId="0" applyFont="1" applyFill="1" applyAlignment="1">
      <alignment horizontal="left" vertical="center" wrapText="1"/>
    </xf>
    <xf numFmtId="0" fontId="28" fillId="24" borderId="0" xfId="0" applyFont="1" applyFill="1" applyAlignment="1">
      <alignment vertical="center"/>
    </xf>
    <xf numFmtId="0" fontId="28" fillId="25" borderId="0" xfId="0" applyFont="1" applyFill="1" applyAlignment="1">
      <alignment vertical="center"/>
    </xf>
    <xf numFmtId="0" fontId="29" fillId="0" borderId="10" xfId="0" applyFont="1" applyFill="1" applyBorder="1" applyAlignment="1">
      <alignment vertical="center" wrapText="1"/>
    </xf>
    <xf numFmtId="0" fontId="29"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37" fillId="24" borderId="0" xfId="0" applyFont="1" applyFill="1" applyAlignment="1">
      <alignment horizontal="left"/>
    </xf>
    <xf numFmtId="0" fontId="37" fillId="24" borderId="0" xfId="0" applyFont="1" applyFill="1" applyAlignment="1">
      <alignment/>
    </xf>
    <xf numFmtId="0" fontId="37" fillId="24" borderId="0" xfId="0" applyFont="1" applyFill="1" applyAlignment="1">
      <alignment horizontal="center" vertical="center"/>
    </xf>
    <xf numFmtId="49" fontId="37" fillId="24" borderId="0" xfId="0" applyNumberFormat="1" applyFont="1" applyFill="1" applyAlignment="1">
      <alignment horizontal="center" vertical="center" wrapText="1"/>
    </xf>
    <xf numFmtId="0" fontId="37" fillId="24" borderId="0" xfId="0" applyFont="1" applyFill="1" applyAlignment="1">
      <alignment horizontal="center" vertical="center" wrapText="1"/>
    </xf>
    <xf numFmtId="0" fontId="29" fillId="0" borderId="10" xfId="0" applyFont="1" applyFill="1" applyBorder="1" applyAlignment="1">
      <alignment horizontal="justify" vertical="justify" wrapText="1"/>
    </xf>
    <xf numFmtId="0" fontId="23"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3" fillId="0" borderId="16" xfId="0" applyFont="1" applyFill="1" applyBorder="1" applyAlignment="1">
      <alignment horizontal="center" vertical="center" wrapText="1"/>
    </xf>
    <xf numFmtId="0" fontId="22" fillId="0" borderId="0" xfId="0" applyFont="1" applyFill="1" applyAlignment="1">
      <alignment horizontal="center" vertical="center"/>
    </xf>
    <xf numFmtId="0" fontId="23" fillId="0" borderId="21" xfId="0" applyFont="1" applyFill="1" applyBorder="1" applyAlignment="1">
      <alignment horizontal="left" vertical="center" wrapText="1"/>
    </xf>
    <xf numFmtId="0" fontId="23" fillId="0" borderId="22" xfId="0" applyFont="1" applyFill="1" applyBorder="1" applyAlignment="1">
      <alignment horizontal="left" vertical="center" wrapText="1"/>
    </xf>
    <xf numFmtId="0" fontId="23" fillId="0" borderId="23" xfId="0" applyFont="1" applyFill="1" applyBorder="1" applyAlignment="1">
      <alignment horizontal="left" vertical="center" wrapText="1"/>
    </xf>
    <xf numFmtId="4" fontId="21" fillId="0" borderId="21" xfId="0" applyNumberFormat="1" applyFont="1" applyFill="1" applyBorder="1" applyAlignment="1">
      <alignment horizontal="left" vertical="center" wrapText="1"/>
    </xf>
    <xf numFmtId="4" fontId="21" fillId="0" borderId="22" xfId="0" applyNumberFormat="1" applyFont="1" applyFill="1" applyBorder="1" applyAlignment="1">
      <alignment horizontal="left" vertical="center" wrapText="1"/>
    </xf>
    <xf numFmtId="4" fontId="21" fillId="0" borderId="23" xfId="0" applyNumberFormat="1" applyFont="1" applyFill="1" applyBorder="1" applyAlignment="1">
      <alignment horizontal="left" vertical="center" wrapText="1"/>
    </xf>
    <xf numFmtId="0" fontId="23" fillId="0" borderId="0" xfId="0" applyFont="1" applyFill="1" applyAlignment="1">
      <alignment horizontal="center" vertical="center" wrapText="1"/>
    </xf>
    <xf numFmtId="0" fontId="28" fillId="0" borderId="21" xfId="0" applyFont="1" applyBorder="1" applyAlignment="1">
      <alignment horizontal="left"/>
    </xf>
    <xf numFmtId="0" fontId="28" fillId="0" borderId="22" xfId="0" applyFont="1" applyBorder="1" applyAlignment="1">
      <alignment horizontal="left"/>
    </xf>
    <xf numFmtId="0" fontId="28" fillId="0" borderId="23" xfId="0" applyFont="1" applyBorder="1" applyAlignment="1">
      <alignment horizontal="left"/>
    </xf>
    <xf numFmtId="10" fontId="28" fillId="24" borderId="10" xfId="0" applyNumberFormat="1" applyFont="1" applyFill="1" applyBorder="1" applyAlignment="1">
      <alignment horizontal="left" vertical="center" wrapText="1"/>
    </xf>
    <xf numFmtId="0" fontId="28" fillId="0" borderId="21"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23" xfId="0" applyFont="1" applyFill="1" applyBorder="1" applyAlignment="1">
      <alignment horizontal="center" vertical="center" wrapText="1"/>
    </xf>
    <xf numFmtId="10" fontId="28" fillId="0" borderId="10" xfId="0" applyNumberFormat="1"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10" xfId="0"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31" fillId="0" borderId="24" xfId="0"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_6-2018- DỰ ÁN CẤP PHÉP"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vh\Downloads\Phu&#803;%20lu&#803;c%20THEO%20DOI%20CAC%20DU%20AN%20NHA%20DAU%20T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1"/>
      <sheetName val="PL TÌNH HÌNH DA"/>
      <sheetName val="PL DA ĐANG NC HOAC CB DAU TU"/>
      <sheetName val="PL DA DUOC CAP PHEP"/>
      <sheetName val="2014"/>
      <sheetName val="QI-2015"/>
      <sheetName val="6TD-2015"/>
      <sheetName val="Sheet1"/>
      <sheetName val="Von NS tinh"/>
      <sheetName val="QIII-2015"/>
      <sheetName val="QI-2016"/>
      <sheetName val="Theo Doi"/>
      <sheetName val="Vuong ma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M55"/>
  <sheetViews>
    <sheetView zoomScale="75" zoomScaleNormal="75" zoomScalePageLayoutView="0" workbookViewId="0" topLeftCell="A1">
      <selection activeCell="C26" sqref="C26"/>
    </sheetView>
  </sheetViews>
  <sheetFormatPr defaultColWidth="8.72265625" defaultRowHeight="16.5"/>
  <cols>
    <col min="1" max="1" width="4.99609375" style="46" customWidth="1"/>
    <col min="2" max="2" width="29.8125" style="1" customWidth="1"/>
    <col min="3" max="3" width="26.99609375" style="49" customWidth="1"/>
    <col min="4" max="4" width="16.453125" style="48" customWidth="1"/>
    <col min="5" max="5" width="11.90625" style="1" customWidth="1"/>
    <col min="6" max="6" width="9.18359375" style="48" customWidth="1"/>
    <col min="7" max="7" width="9.90625" style="1" hidden="1" customWidth="1"/>
    <col min="8" max="8" width="8.453125" style="1" hidden="1" customWidth="1"/>
    <col min="9" max="9" width="10.18359375" style="1" hidden="1" customWidth="1"/>
    <col min="10" max="10" width="9.6328125" style="1" hidden="1" customWidth="1"/>
    <col min="11" max="11" width="10.0859375" style="1" hidden="1" customWidth="1"/>
    <col min="12" max="12" width="7.6328125" style="1" hidden="1" customWidth="1"/>
    <col min="13" max="13" width="10.90625" style="1" hidden="1" customWidth="1"/>
    <col min="14" max="14" width="12.36328125" style="1" hidden="1" customWidth="1"/>
    <col min="15" max="15" width="10.453125" style="1" hidden="1" customWidth="1"/>
    <col min="16" max="17" width="5.8125" style="1" hidden="1" customWidth="1"/>
    <col min="18" max="18" width="0.9140625" style="1" hidden="1" customWidth="1"/>
    <col min="19" max="19" width="6.36328125" style="1" hidden="1" customWidth="1"/>
    <col min="20" max="20" width="9.0859375" style="1" hidden="1" customWidth="1"/>
    <col min="21" max="21" width="9.99609375" style="1" hidden="1" customWidth="1"/>
    <col min="22" max="22" width="6.36328125" style="1" hidden="1" customWidth="1"/>
    <col min="23" max="24" width="18.6328125" style="1" hidden="1" customWidth="1"/>
    <col min="25" max="25" width="17.18359375" style="1" hidden="1" customWidth="1"/>
    <col min="26" max="26" width="0" style="1" hidden="1" customWidth="1"/>
    <col min="27" max="27" width="29.90625" style="49" customWidth="1"/>
    <col min="28" max="28" width="0" style="1" hidden="1" customWidth="1"/>
    <col min="29" max="29" width="11.18359375" style="1" hidden="1" customWidth="1"/>
    <col min="30" max="32" width="0" style="1" hidden="1" customWidth="1"/>
    <col min="33" max="35" width="36.99609375" style="1" hidden="1" customWidth="1"/>
    <col min="36" max="37" width="0" style="1" hidden="1" customWidth="1"/>
    <col min="38" max="38" width="8.90625" style="1" customWidth="1"/>
    <col min="39" max="39" width="10.453125" style="1" bestFit="1" customWidth="1"/>
    <col min="40" max="16384" width="8.90625" style="1" customWidth="1"/>
  </cols>
  <sheetData>
    <row r="1" spans="1:27" ht="106.5" customHeight="1">
      <c r="A1" s="231" t="s">
        <v>201</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row>
    <row r="2" spans="1:33" s="4" customFormat="1" ht="18" customHeight="1">
      <c r="A2" s="219" t="s">
        <v>8</v>
      </c>
      <c r="B2" s="219" t="s">
        <v>9</v>
      </c>
      <c r="C2" s="219" t="s">
        <v>10</v>
      </c>
      <c r="D2" s="219" t="s">
        <v>11</v>
      </c>
      <c r="E2" s="219" t="s">
        <v>12</v>
      </c>
      <c r="F2" s="219" t="s">
        <v>13</v>
      </c>
      <c r="G2" s="51"/>
      <c r="H2" s="219" t="s">
        <v>14</v>
      </c>
      <c r="I2" s="219" t="s">
        <v>15</v>
      </c>
      <c r="J2" s="219" t="s">
        <v>16</v>
      </c>
      <c r="K2" s="219" t="s">
        <v>17</v>
      </c>
      <c r="L2" s="219" t="s">
        <v>18</v>
      </c>
      <c r="M2" s="219" t="s">
        <v>19</v>
      </c>
      <c r="N2" s="219" t="s">
        <v>20</v>
      </c>
      <c r="O2" s="219" t="s">
        <v>21</v>
      </c>
      <c r="P2" s="219" t="s">
        <v>22</v>
      </c>
      <c r="Q2" s="219"/>
      <c r="R2" s="219" t="s">
        <v>23</v>
      </c>
      <c r="S2" s="219" t="s">
        <v>18</v>
      </c>
      <c r="T2" s="219" t="s">
        <v>24</v>
      </c>
      <c r="U2" s="219" t="s">
        <v>25</v>
      </c>
      <c r="V2" s="219" t="s">
        <v>26</v>
      </c>
      <c r="W2" s="219" t="s">
        <v>27</v>
      </c>
      <c r="X2" s="219" t="s">
        <v>28</v>
      </c>
      <c r="Y2" s="219" t="s">
        <v>29</v>
      </c>
      <c r="Z2" s="221" t="s">
        <v>30</v>
      </c>
      <c r="AA2" s="219" t="s">
        <v>148</v>
      </c>
      <c r="AG2" s="224" t="s">
        <v>31</v>
      </c>
    </row>
    <row r="3" spans="1:33" s="4" customFormat="1" ht="19.5" customHeight="1">
      <c r="A3" s="219"/>
      <c r="B3" s="219"/>
      <c r="C3" s="219"/>
      <c r="D3" s="219"/>
      <c r="E3" s="219"/>
      <c r="F3" s="219"/>
      <c r="G3" s="51"/>
      <c r="H3" s="219"/>
      <c r="I3" s="219"/>
      <c r="J3" s="219"/>
      <c r="K3" s="219"/>
      <c r="L3" s="219"/>
      <c r="M3" s="219"/>
      <c r="N3" s="219"/>
      <c r="O3" s="219"/>
      <c r="P3" s="219"/>
      <c r="Q3" s="219"/>
      <c r="R3" s="219"/>
      <c r="S3" s="219"/>
      <c r="T3" s="219"/>
      <c r="U3" s="219"/>
      <c r="V3" s="219"/>
      <c r="W3" s="219"/>
      <c r="X3" s="219"/>
      <c r="Y3" s="219"/>
      <c r="Z3" s="222"/>
      <c r="AA3" s="219"/>
      <c r="AG3" s="224"/>
    </row>
    <row r="4" spans="1:33" s="4" customFormat="1" ht="22.5" customHeight="1">
      <c r="A4" s="219"/>
      <c r="B4" s="219"/>
      <c r="C4" s="219"/>
      <c r="D4" s="219"/>
      <c r="E4" s="219"/>
      <c r="F4" s="223"/>
      <c r="G4" s="51"/>
      <c r="H4" s="219"/>
      <c r="I4" s="219"/>
      <c r="J4" s="219"/>
      <c r="K4" s="219"/>
      <c r="L4" s="219"/>
      <c r="M4" s="219"/>
      <c r="N4" s="219"/>
      <c r="O4" s="219"/>
      <c r="P4" s="51" t="s">
        <v>32</v>
      </c>
      <c r="Q4" s="52" t="s">
        <v>33</v>
      </c>
      <c r="R4" s="220"/>
      <c r="S4" s="219"/>
      <c r="T4" s="219"/>
      <c r="U4" s="219"/>
      <c r="V4" s="219"/>
      <c r="W4" s="220"/>
      <c r="X4" s="219"/>
      <c r="Y4" s="220"/>
      <c r="Z4" s="222"/>
      <c r="AA4" s="219"/>
      <c r="AG4" s="224"/>
    </row>
    <row r="5" spans="1:27" s="4" customFormat="1" ht="28.5" customHeight="1">
      <c r="A5" s="219"/>
      <c r="B5" s="219"/>
      <c r="C5" s="219"/>
      <c r="D5" s="219"/>
      <c r="E5" s="219"/>
      <c r="F5" s="51" t="s">
        <v>34</v>
      </c>
      <c r="G5" s="51"/>
      <c r="H5" s="51" t="s">
        <v>35</v>
      </c>
      <c r="I5" s="51" t="s">
        <v>35</v>
      </c>
      <c r="J5" s="51" t="s">
        <v>35</v>
      </c>
      <c r="K5" s="51" t="s">
        <v>35</v>
      </c>
      <c r="L5" s="219"/>
      <c r="M5" s="51" t="s">
        <v>35</v>
      </c>
      <c r="N5" s="51" t="s">
        <v>35</v>
      </c>
      <c r="O5" s="51"/>
      <c r="P5" s="51" t="s">
        <v>36</v>
      </c>
      <c r="Q5" s="52" t="s">
        <v>36</v>
      </c>
      <c r="R5" s="51" t="s">
        <v>36</v>
      </c>
      <c r="S5" s="219"/>
      <c r="T5" s="51"/>
      <c r="U5" s="51"/>
      <c r="V5" s="51"/>
      <c r="W5" s="54"/>
      <c r="X5" s="51"/>
      <c r="Y5" s="54"/>
      <c r="Z5" s="53"/>
      <c r="AA5" s="219"/>
    </row>
    <row r="6" spans="1:27" ht="33" customHeight="1" hidden="1">
      <c r="A6" s="51" t="s">
        <v>37</v>
      </c>
      <c r="B6" s="55" t="s">
        <v>38</v>
      </c>
      <c r="C6" s="56"/>
      <c r="D6" s="54"/>
      <c r="E6" s="57"/>
      <c r="F6" s="57" t="e">
        <f>#REF!+#REF!+#REF!+#REF!+#REF!</f>
        <v>#REF!</v>
      </c>
      <c r="G6" s="57"/>
      <c r="H6" s="57"/>
      <c r="I6" s="57" t="e">
        <f>#REF!+#REF!+#REF!+#REF!+#REF!</f>
        <v>#REF!</v>
      </c>
      <c r="J6" s="57"/>
      <c r="K6" s="57" t="e">
        <f>+#REF!+#REF!+#REF!+#REF!+#REF!</f>
        <v>#REF!</v>
      </c>
      <c r="L6" s="57"/>
      <c r="M6" s="57" t="e">
        <f>#REF!+#REF!+#REF!+#REF!+#REF!</f>
        <v>#REF!</v>
      </c>
      <c r="N6" s="57" t="e">
        <f>#REF!+#REF!+#REF!+#REF!+#REF!</f>
        <v>#REF!</v>
      </c>
      <c r="O6" s="58" t="e">
        <f>#REF!+#REF!+#REF!+#REF!</f>
        <v>#REF!</v>
      </c>
      <c r="P6" s="57"/>
      <c r="Q6" s="57"/>
      <c r="R6" s="57"/>
      <c r="S6" s="57"/>
      <c r="T6" s="57"/>
      <c r="U6" s="57"/>
      <c r="V6" s="57"/>
      <c r="W6" s="57"/>
      <c r="X6" s="57"/>
      <c r="Y6" s="54"/>
      <c r="Z6" s="59"/>
      <c r="AA6" s="60"/>
    </row>
    <row r="7" spans="1:27" ht="27" customHeight="1">
      <c r="A7" s="51" t="s">
        <v>37</v>
      </c>
      <c r="B7" s="225" t="s">
        <v>198</v>
      </c>
      <c r="C7" s="226"/>
      <c r="D7" s="226"/>
      <c r="E7" s="226"/>
      <c r="F7" s="226"/>
      <c r="G7" s="226"/>
      <c r="H7" s="226"/>
      <c r="I7" s="226"/>
      <c r="J7" s="226"/>
      <c r="K7" s="226"/>
      <c r="L7" s="226"/>
      <c r="M7" s="226"/>
      <c r="N7" s="226"/>
      <c r="O7" s="226"/>
      <c r="P7" s="226"/>
      <c r="Q7" s="226"/>
      <c r="R7" s="226"/>
      <c r="S7" s="226"/>
      <c r="T7" s="226"/>
      <c r="U7" s="226"/>
      <c r="V7" s="226"/>
      <c r="W7" s="226"/>
      <c r="X7" s="226"/>
      <c r="Y7" s="226"/>
      <c r="Z7" s="226"/>
      <c r="AA7" s="227"/>
    </row>
    <row r="8" spans="1:27" ht="22.5" customHeight="1">
      <c r="A8" s="51" t="s">
        <v>39</v>
      </c>
      <c r="B8" s="225" t="s">
        <v>40</v>
      </c>
      <c r="C8" s="226"/>
      <c r="D8" s="226"/>
      <c r="E8" s="226"/>
      <c r="F8" s="226"/>
      <c r="G8" s="226"/>
      <c r="H8" s="226"/>
      <c r="I8" s="226"/>
      <c r="J8" s="226"/>
      <c r="K8" s="226"/>
      <c r="L8" s="226"/>
      <c r="M8" s="226"/>
      <c r="N8" s="226"/>
      <c r="O8" s="226"/>
      <c r="P8" s="226"/>
      <c r="Q8" s="226"/>
      <c r="R8" s="226"/>
      <c r="S8" s="226"/>
      <c r="T8" s="226"/>
      <c r="U8" s="226"/>
      <c r="V8" s="226"/>
      <c r="W8" s="226"/>
      <c r="X8" s="226"/>
      <c r="Y8" s="226"/>
      <c r="Z8" s="226"/>
      <c r="AA8" s="227"/>
    </row>
    <row r="9" spans="1:27" ht="46.5" customHeight="1">
      <c r="A9" s="61">
        <v>1</v>
      </c>
      <c r="B9" s="62" t="s">
        <v>62</v>
      </c>
      <c r="C9" s="63" t="s">
        <v>63</v>
      </c>
      <c r="D9" s="61" t="s">
        <v>64</v>
      </c>
      <c r="E9" s="64" t="s">
        <v>65</v>
      </c>
      <c r="F9" s="64">
        <v>8.5</v>
      </c>
      <c r="G9" s="64"/>
      <c r="H9" s="64">
        <v>0</v>
      </c>
      <c r="I9" s="64"/>
      <c r="J9" s="64"/>
      <c r="K9" s="64"/>
      <c r="L9" s="65"/>
      <c r="M9" s="64"/>
      <c r="N9" s="64"/>
      <c r="O9" s="64"/>
      <c r="P9" s="66"/>
      <c r="Q9" s="66"/>
      <c r="R9" s="66"/>
      <c r="S9" s="64"/>
      <c r="T9" s="64"/>
      <c r="U9" s="64"/>
      <c r="V9" s="64"/>
      <c r="W9" s="64"/>
      <c r="X9" s="64"/>
      <c r="Y9" s="64"/>
      <c r="Z9" s="64"/>
      <c r="AA9" s="67" t="s">
        <v>149</v>
      </c>
    </row>
    <row r="10" spans="1:27" ht="56.25" customHeight="1" hidden="1">
      <c r="A10" s="61">
        <v>2</v>
      </c>
      <c r="B10" s="62" t="s">
        <v>66</v>
      </c>
      <c r="C10" s="63" t="s">
        <v>67</v>
      </c>
      <c r="D10" s="61" t="s">
        <v>68</v>
      </c>
      <c r="E10" s="64" t="s">
        <v>52</v>
      </c>
      <c r="F10" s="64">
        <v>0.47</v>
      </c>
      <c r="G10" s="64"/>
      <c r="H10" s="64">
        <f>+'[1]2014'!K55</f>
        <v>0</v>
      </c>
      <c r="I10" s="64"/>
      <c r="J10" s="64">
        <v>0.3</v>
      </c>
      <c r="K10" s="64"/>
      <c r="L10" s="65">
        <f>+K10/J10</f>
        <v>0</v>
      </c>
      <c r="M10" s="64"/>
      <c r="N10" s="64"/>
      <c r="O10" s="64"/>
      <c r="P10" s="66"/>
      <c r="Q10" s="66"/>
      <c r="R10" s="66"/>
      <c r="S10" s="64"/>
      <c r="T10" s="64"/>
      <c r="U10" s="64"/>
      <c r="V10" s="64"/>
      <c r="W10" s="64"/>
      <c r="X10" s="64"/>
      <c r="Y10" s="64"/>
      <c r="Z10" s="64"/>
      <c r="AA10" s="67" t="s">
        <v>56</v>
      </c>
    </row>
    <row r="11" spans="1:27" ht="77.25" customHeight="1" hidden="1">
      <c r="A11" s="61">
        <v>2</v>
      </c>
      <c r="B11" s="62" t="s">
        <v>69</v>
      </c>
      <c r="C11" s="63" t="s">
        <v>70</v>
      </c>
      <c r="D11" s="61" t="s">
        <v>71</v>
      </c>
      <c r="E11" s="64" t="s">
        <v>53</v>
      </c>
      <c r="F11" s="64">
        <v>0.101</v>
      </c>
      <c r="G11" s="64"/>
      <c r="H11" s="64">
        <f>+'[1]2014'!K57</f>
        <v>0</v>
      </c>
      <c r="I11" s="64"/>
      <c r="J11" s="64"/>
      <c r="K11" s="64"/>
      <c r="L11" s="65"/>
      <c r="M11" s="64"/>
      <c r="N11" s="64">
        <v>0</v>
      </c>
      <c r="O11" s="64" t="e">
        <f>#REF!-N11</f>
        <v>#REF!</v>
      </c>
      <c r="P11" s="66"/>
      <c r="Q11" s="66"/>
      <c r="R11" s="66"/>
      <c r="S11" s="68" t="e">
        <f>N11/#REF!</f>
        <v>#REF!</v>
      </c>
      <c r="T11" s="68"/>
      <c r="U11" s="68"/>
      <c r="V11" s="68"/>
      <c r="W11" s="69" t="s">
        <v>58</v>
      </c>
      <c r="X11" s="69"/>
      <c r="Y11" s="61"/>
      <c r="Z11" s="70"/>
      <c r="AA11" s="67" t="s">
        <v>106</v>
      </c>
    </row>
    <row r="12" spans="1:27" ht="53.25" customHeight="1">
      <c r="A12" s="61">
        <v>2</v>
      </c>
      <c r="B12" s="62" t="s">
        <v>69</v>
      </c>
      <c r="C12" s="63" t="s">
        <v>72</v>
      </c>
      <c r="D12" s="61" t="s">
        <v>73</v>
      </c>
      <c r="E12" s="64" t="s">
        <v>53</v>
      </c>
      <c r="F12" s="64">
        <v>0.2</v>
      </c>
      <c r="G12" s="64"/>
      <c r="H12" s="64"/>
      <c r="I12" s="64"/>
      <c r="J12" s="64"/>
      <c r="K12" s="64"/>
      <c r="L12" s="65"/>
      <c r="M12" s="64"/>
      <c r="N12" s="64"/>
      <c r="O12" s="64"/>
      <c r="P12" s="66"/>
      <c r="Q12" s="66"/>
      <c r="R12" s="66"/>
      <c r="S12" s="68"/>
      <c r="T12" s="68"/>
      <c r="U12" s="68"/>
      <c r="V12" s="68"/>
      <c r="W12" s="69"/>
      <c r="X12" s="69"/>
      <c r="Y12" s="61"/>
      <c r="Z12" s="70"/>
      <c r="AA12" s="67" t="s">
        <v>150</v>
      </c>
    </row>
    <row r="13" spans="1:27" ht="65.25" customHeight="1">
      <c r="A13" s="61">
        <v>3</v>
      </c>
      <c r="B13" s="62" t="s">
        <v>74</v>
      </c>
      <c r="C13" s="63" t="s">
        <v>75</v>
      </c>
      <c r="D13" s="61" t="s">
        <v>76</v>
      </c>
      <c r="E13" s="64" t="s">
        <v>47</v>
      </c>
      <c r="F13" s="64">
        <v>0.7</v>
      </c>
      <c r="G13" s="64"/>
      <c r="H13" s="64"/>
      <c r="I13" s="64"/>
      <c r="J13" s="64"/>
      <c r="K13" s="64"/>
      <c r="L13" s="65"/>
      <c r="M13" s="64"/>
      <c r="N13" s="64"/>
      <c r="O13" s="64"/>
      <c r="P13" s="66"/>
      <c r="Q13" s="66"/>
      <c r="R13" s="66"/>
      <c r="S13" s="68"/>
      <c r="T13" s="68"/>
      <c r="U13" s="68"/>
      <c r="V13" s="68"/>
      <c r="W13" s="69"/>
      <c r="X13" s="69"/>
      <c r="Y13" s="61"/>
      <c r="Z13" s="70"/>
      <c r="AA13" s="67" t="s">
        <v>151</v>
      </c>
    </row>
    <row r="14" spans="1:27" ht="125.25" customHeight="1">
      <c r="A14" s="61">
        <v>4</v>
      </c>
      <c r="B14" s="62" t="s">
        <v>83</v>
      </c>
      <c r="C14" s="71" t="s">
        <v>172</v>
      </c>
      <c r="D14" s="61" t="s">
        <v>84</v>
      </c>
      <c r="E14" s="64" t="s">
        <v>85</v>
      </c>
      <c r="F14" s="64">
        <v>7.25</v>
      </c>
      <c r="G14" s="64"/>
      <c r="H14" s="64"/>
      <c r="I14" s="64"/>
      <c r="J14" s="64"/>
      <c r="K14" s="64"/>
      <c r="L14" s="65"/>
      <c r="M14" s="64"/>
      <c r="N14" s="64"/>
      <c r="O14" s="64"/>
      <c r="P14" s="66"/>
      <c r="Q14" s="66"/>
      <c r="R14" s="66"/>
      <c r="S14" s="68"/>
      <c r="T14" s="68"/>
      <c r="U14" s="68"/>
      <c r="V14" s="68"/>
      <c r="W14" s="69"/>
      <c r="X14" s="69"/>
      <c r="Y14" s="61"/>
      <c r="Z14" s="70"/>
      <c r="AA14" s="132" t="s">
        <v>173</v>
      </c>
    </row>
    <row r="15" spans="1:27" ht="95.25" customHeight="1">
      <c r="A15" s="61">
        <v>5</v>
      </c>
      <c r="B15" s="62" t="s">
        <v>86</v>
      </c>
      <c r="C15" s="63" t="s">
        <v>77</v>
      </c>
      <c r="D15" s="61" t="s">
        <v>87</v>
      </c>
      <c r="E15" s="64" t="s">
        <v>88</v>
      </c>
      <c r="F15" s="64">
        <v>10</v>
      </c>
      <c r="G15" s="64"/>
      <c r="H15" s="64"/>
      <c r="I15" s="64"/>
      <c r="J15" s="64"/>
      <c r="K15" s="64"/>
      <c r="L15" s="65"/>
      <c r="M15" s="64"/>
      <c r="N15" s="64"/>
      <c r="O15" s="64"/>
      <c r="P15" s="66"/>
      <c r="Q15" s="66"/>
      <c r="R15" s="66"/>
      <c r="S15" s="68"/>
      <c r="T15" s="68"/>
      <c r="U15" s="68"/>
      <c r="V15" s="68"/>
      <c r="W15" s="69"/>
      <c r="X15" s="69"/>
      <c r="Y15" s="61"/>
      <c r="Z15" s="70"/>
      <c r="AA15" s="102" t="s">
        <v>174</v>
      </c>
    </row>
    <row r="16" spans="1:27" ht="58.5" customHeight="1">
      <c r="A16" s="61">
        <v>6</v>
      </c>
      <c r="B16" s="62" t="s">
        <v>144</v>
      </c>
      <c r="C16" s="63" t="s">
        <v>42</v>
      </c>
      <c r="D16" s="61" t="s">
        <v>145</v>
      </c>
      <c r="E16" s="101" t="s">
        <v>45</v>
      </c>
      <c r="F16" s="64">
        <f>8800/10000</f>
        <v>0.88</v>
      </c>
      <c r="G16" s="64"/>
      <c r="H16" s="64"/>
      <c r="I16" s="64"/>
      <c r="J16" s="64"/>
      <c r="K16" s="64"/>
      <c r="L16" s="65"/>
      <c r="M16" s="64"/>
      <c r="N16" s="64"/>
      <c r="O16" s="64"/>
      <c r="P16" s="66"/>
      <c r="Q16" s="66"/>
      <c r="R16" s="66"/>
      <c r="S16" s="68"/>
      <c r="T16" s="68"/>
      <c r="U16" s="68"/>
      <c r="V16" s="68"/>
      <c r="W16" s="69"/>
      <c r="X16" s="69"/>
      <c r="Y16" s="61"/>
      <c r="Z16" s="70"/>
      <c r="AA16" s="102" t="s">
        <v>175</v>
      </c>
    </row>
    <row r="17" spans="1:27" ht="58.5" customHeight="1">
      <c r="A17" s="61">
        <v>7</v>
      </c>
      <c r="B17" s="62" t="s">
        <v>89</v>
      </c>
      <c r="C17" s="63" t="s">
        <v>90</v>
      </c>
      <c r="D17" s="61" t="s">
        <v>154</v>
      </c>
      <c r="E17" s="64" t="s">
        <v>91</v>
      </c>
      <c r="F17" s="64">
        <v>1.19</v>
      </c>
      <c r="G17" s="64"/>
      <c r="H17" s="64"/>
      <c r="I17" s="64"/>
      <c r="J17" s="64"/>
      <c r="K17" s="64"/>
      <c r="L17" s="65"/>
      <c r="M17" s="64"/>
      <c r="N17" s="64"/>
      <c r="O17" s="64"/>
      <c r="P17" s="66"/>
      <c r="Q17" s="66"/>
      <c r="R17" s="66"/>
      <c r="S17" s="68"/>
      <c r="T17" s="68"/>
      <c r="U17" s="68"/>
      <c r="V17" s="68"/>
      <c r="W17" s="69"/>
      <c r="X17" s="69"/>
      <c r="Y17" s="61"/>
      <c r="Z17" s="70"/>
      <c r="AA17" s="67" t="s">
        <v>176</v>
      </c>
    </row>
    <row r="18" spans="1:27" ht="60" customHeight="1">
      <c r="A18" s="61">
        <v>8</v>
      </c>
      <c r="B18" s="62" t="s">
        <v>92</v>
      </c>
      <c r="C18" s="63" t="s">
        <v>93</v>
      </c>
      <c r="D18" s="61" t="s">
        <v>155</v>
      </c>
      <c r="E18" s="64" t="s">
        <v>94</v>
      </c>
      <c r="F18" s="64">
        <f>4.56+2.95</f>
        <v>7.51</v>
      </c>
      <c r="G18" s="64"/>
      <c r="H18" s="64"/>
      <c r="I18" s="64"/>
      <c r="J18" s="64"/>
      <c r="K18" s="64"/>
      <c r="L18" s="65"/>
      <c r="M18" s="64"/>
      <c r="N18" s="64"/>
      <c r="O18" s="64"/>
      <c r="P18" s="66"/>
      <c r="Q18" s="66"/>
      <c r="R18" s="66"/>
      <c r="S18" s="68"/>
      <c r="T18" s="68"/>
      <c r="U18" s="68"/>
      <c r="V18" s="68"/>
      <c r="W18" s="69"/>
      <c r="X18" s="69"/>
      <c r="Y18" s="61"/>
      <c r="Z18" s="70"/>
      <c r="AA18" s="67" t="s">
        <v>177</v>
      </c>
    </row>
    <row r="19" spans="1:27" ht="60" customHeight="1">
      <c r="A19" s="61">
        <v>9</v>
      </c>
      <c r="B19" s="67" t="s">
        <v>129</v>
      </c>
      <c r="C19" s="67" t="s">
        <v>108</v>
      </c>
      <c r="D19" s="68" t="s">
        <v>107</v>
      </c>
      <c r="E19" s="68" t="s">
        <v>133</v>
      </c>
      <c r="F19" s="72">
        <v>0.165</v>
      </c>
      <c r="G19" s="64"/>
      <c r="H19" s="87"/>
      <c r="I19" s="87"/>
      <c r="J19" s="87"/>
      <c r="K19" s="87"/>
      <c r="L19" s="88"/>
      <c r="M19" s="87"/>
      <c r="N19" s="87"/>
      <c r="O19" s="87"/>
      <c r="P19" s="89"/>
      <c r="Q19" s="89"/>
      <c r="R19" s="89"/>
      <c r="S19" s="85"/>
      <c r="T19" s="85"/>
      <c r="U19" s="85"/>
      <c r="V19" s="85"/>
      <c r="W19" s="90"/>
      <c r="X19" s="90"/>
      <c r="Y19" s="83"/>
      <c r="Z19" s="91"/>
      <c r="AA19" s="84" t="s">
        <v>178</v>
      </c>
    </row>
    <row r="20" spans="1:27" ht="60" customHeight="1">
      <c r="A20" s="131">
        <v>10</v>
      </c>
      <c r="B20" s="84" t="s">
        <v>131</v>
      </c>
      <c r="C20" s="84" t="s">
        <v>132</v>
      </c>
      <c r="D20" s="85" t="s">
        <v>134</v>
      </c>
      <c r="E20" s="85" t="s">
        <v>135</v>
      </c>
      <c r="F20" s="86">
        <f>6934/10000</f>
        <v>0.6934</v>
      </c>
      <c r="G20" s="87"/>
      <c r="H20" s="87"/>
      <c r="I20" s="87"/>
      <c r="J20" s="87"/>
      <c r="K20" s="87"/>
      <c r="L20" s="88"/>
      <c r="M20" s="87"/>
      <c r="N20" s="87"/>
      <c r="O20" s="87"/>
      <c r="P20" s="89"/>
      <c r="Q20" s="89"/>
      <c r="R20" s="89"/>
      <c r="S20" s="85"/>
      <c r="T20" s="85"/>
      <c r="U20" s="85"/>
      <c r="V20" s="85"/>
      <c r="W20" s="90"/>
      <c r="X20" s="90"/>
      <c r="Y20" s="83"/>
      <c r="Z20" s="91"/>
      <c r="AA20" s="67" t="s">
        <v>179</v>
      </c>
    </row>
    <row r="21" spans="1:27" ht="97.5" customHeight="1">
      <c r="A21" s="73">
        <v>11</v>
      </c>
      <c r="B21" s="74" t="s">
        <v>182</v>
      </c>
      <c r="C21" s="74" t="s">
        <v>181</v>
      </c>
      <c r="D21" s="75" t="s">
        <v>156</v>
      </c>
      <c r="E21" s="75" t="s">
        <v>182</v>
      </c>
      <c r="F21" s="76">
        <f>6.1+9+3</f>
        <v>18.1</v>
      </c>
      <c r="G21" s="77"/>
      <c r="H21" s="77"/>
      <c r="I21" s="77"/>
      <c r="J21" s="77"/>
      <c r="K21" s="77"/>
      <c r="L21" s="78"/>
      <c r="M21" s="77"/>
      <c r="N21" s="77"/>
      <c r="O21" s="77"/>
      <c r="P21" s="79"/>
      <c r="Q21" s="79"/>
      <c r="R21" s="79"/>
      <c r="S21" s="75"/>
      <c r="T21" s="75"/>
      <c r="U21" s="75"/>
      <c r="V21" s="75"/>
      <c r="W21" s="80"/>
      <c r="X21" s="80"/>
      <c r="Y21" s="73"/>
      <c r="Z21" s="81"/>
      <c r="AA21" s="74" t="s">
        <v>180</v>
      </c>
    </row>
    <row r="22" spans="1:27" ht="39" customHeight="1">
      <c r="A22" s="2" t="s">
        <v>48</v>
      </c>
      <c r="B22" s="240" t="s">
        <v>49</v>
      </c>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2"/>
    </row>
    <row r="23" spans="1:27" ht="67.5" customHeight="1">
      <c r="A23" s="13">
        <v>12</v>
      </c>
      <c r="B23" s="126" t="s">
        <v>69</v>
      </c>
      <c r="C23" s="8" t="s">
        <v>57</v>
      </c>
      <c r="D23" s="7" t="s">
        <v>95</v>
      </c>
      <c r="E23" s="7" t="s">
        <v>53</v>
      </c>
      <c r="F23" s="9">
        <v>0.19</v>
      </c>
      <c r="G23" s="9"/>
      <c r="H23" s="9"/>
      <c r="I23" s="9"/>
      <c r="J23" s="9"/>
      <c r="K23" s="9"/>
      <c r="L23" s="10"/>
      <c r="M23" s="9"/>
      <c r="N23" s="9"/>
      <c r="O23" s="9"/>
      <c r="P23" s="11"/>
      <c r="Q23" s="11"/>
      <c r="R23" s="11"/>
      <c r="S23" s="12"/>
      <c r="T23" s="12"/>
      <c r="U23" s="12"/>
      <c r="V23" s="12"/>
      <c r="W23" s="127"/>
      <c r="X23" s="127"/>
      <c r="Y23" s="128"/>
      <c r="Z23" s="13"/>
      <c r="AA23" s="115" t="s">
        <v>150</v>
      </c>
    </row>
    <row r="24" spans="1:27" ht="67.5" customHeight="1">
      <c r="A24" s="35">
        <v>13</v>
      </c>
      <c r="B24" s="40" t="s">
        <v>127</v>
      </c>
      <c r="C24" s="41" t="s">
        <v>128</v>
      </c>
      <c r="D24" s="42" t="s">
        <v>157</v>
      </c>
      <c r="E24" s="42" t="s">
        <v>127</v>
      </c>
      <c r="F24" s="30">
        <v>55.8</v>
      </c>
      <c r="G24" s="30"/>
      <c r="H24" s="30"/>
      <c r="I24" s="30"/>
      <c r="J24" s="30"/>
      <c r="K24" s="30"/>
      <c r="L24" s="31"/>
      <c r="M24" s="30"/>
      <c r="N24" s="30"/>
      <c r="O24" s="30"/>
      <c r="P24" s="32"/>
      <c r="Q24" s="32"/>
      <c r="R24" s="32"/>
      <c r="S24" s="33"/>
      <c r="T24" s="33"/>
      <c r="U24" s="33"/>
      <c r="V24" s="33"/>
      <c r="W24" s="34"/>
      <c r="X24" s="34"/>
      <c r="Y24" s="129"/>
      <c r="Z24" s="35"/>
      <c r="AA24" s="130" t="s">
        <v>183</v>
      </c>
    </row>
    <row r="25" spans="1:27" ht="33" customHeight="1">
      <c r="A25" s="3" t="s">
        <v>50</v>
      </c>
      <c r="B25" s="6" t="s">
        <v>51</v>
      </c>
      <c r="C25" s="2"/>
      <c r="D25" s="5"/>
      <c r="E25" s="26"/>
      <c r="F25" s="26"/>
      <c r="G25" s="26"/>
      <c r="H25" s="124">
        <f>+'[1]2014'!K65</f>
        <v>0</v>
      </c>
      <c r="I25" s="36">
        <v>0.2</v>
      </c>
      <c r="J25" s="36">
        <v>0</v>
      </c>
      <c r="K25" s="36">
        <v>0.2</v>
      </c>
      <c r="L25" s="27"/>
      <c r="M25" s="36"/>
      <c r="N25" s="36">
        <v>0.2</v>
      </c>
      <c r="O25" s="36"/>
      <c r="P25" s="37"/>
      <c r="Q25" s="37"/>
      <c r="R25" s="37"/>
      <c r="S25" s="38"/>
      <c r="T25" s="38"/>
      <c r="U25" s="38"/>
      <c r="V25" s="38"/>
      <c r="W25" s="125" t="s">
        <v>96</v>
      </c>
      <c r="X25" s="125" t="s">
        <v>97</v>
      </c>
      <c r="Y25" s="125" t="s">
        <v>98</v>
      </c>
      <c r="Z25" s="28" t="s">
        <v>41</v>
      </c>
      <c r="AA25" s="39"/>
    </row>
    <row r="26" spans="1:27" ht="78" customHeight="1">
      <c r="A26" s="92">
        <v>21</v>
      </c>
      <c r="B26" s="93" t="s">
        <v>44</v>
      </c>
      <c r="C26" s="93" t="s">
        <v>118</v>
      </c>
      <c r="D26" s="94" t="s">
        <v>119</v>
      </c>
      <c r="E26" s="94" t="s">
        <v>44</v>
      </c>
      <c r="F26" s="95">
        <f>31847/10000</f>
        <v>3.1847</v>
      </c>
      <c r="G26" s="96"/>
      <c r="H26" s="96"/>
      <c r="I26" s="96"/>
      <c r="J26" s="96"/>
      <c r="K26" s="96"/>
      <c r="L26" s="97"/>
      <c r="M26" s="96"/>
      <c r="N26" s="96"/>
      <c r="O26" s="96"/>
      <c r="P26" s="98"/>
      <c r="Q26" s="98"/>
      <c r="R26" s="98"/>
      <c r="S26" s="94"/>
      <c r="T26" s="94"/>
      <c r="U26" s="94"/>
      <c r="V26" s="94"/>
      <c r="W26" s="99"/>
      <c r="X26" s="99"/>
      <c r="Y26" s="92"/>
      <c r="Z26" s="100"/>
      <c r="AA26" s="93" t="s">
        <v>184</v>
      </c>
    </row>
    <row r="27" spans="1:27" ht="39" customHeight="1">
      <c r="A27" s="118" t="s">
        <v>54</v>
      </c>
      <c r="B27" s="240" t="s">
        <v>55</v>
      </c>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2"/>
    </row>
    <row r="28" spans="1:27" ht="61.5" customHeight="1">
      <c r="A28" s="13">
        <v>22</v>
      </c>
      <c r="B28" s="8" t="s">
        <v>102</v>
      </c>
      <c r="C28" s="8" t="s">
        <v>103</v>
      </c>
      <c r="D28" s="7" t="s">
        <v>158</v>
      </c>
      <c r="E28" s="9" t="s">
        <v>47</v>
      </c>
      <c r="F28" s="9">
        <v>0.25</v>
      </c>
      <c r="G28" s="9"/>
      <c r="H28" s="9"/>
      <c r="I28" s="9"/>
      <c r="J28" s="9"/>
      <c r="K28" s="9"/>
      <c r="L28" s="10"/>
      <c r="M28" s="9"/>
      <c r="N28" s="13"/>
      <c r="O28" s="9"/>
      <c r="P28" s="43"/>
      <c r="Q28" s="11"/>
      <c r="R28" s="11"/>
      <c r="S28" s="12"/>
      <c r="T28" s="12"/>
      <c r="U28" s="12"/>
      <c r="V28" s="12"/>
      <c r="W28" s="29"/>
      <c r="X28" s="29"/>
      <c r="Y28" s="7"/>
      <c r="Z28" s="13"/>
      <c r="AA28" s="115" t="s">
        <v>185</v>
      </c>
    </row>
    <row r="29" spans="1:39" ht="63" customHeight="1">
      <c r="A29" s="21">
        <v>23</v>
      </c>
      <c r="B29" s="16" t="s">
        <v>159</v>
      </c>
      <c r="C29" s="16" t="s">
        <v>160</v>
      </c>
      <c r="D29" s="14" t="s">
        <v>161</v>
      </c>
      <c r="E29" s="17" t="s">
        <v>82</v>
      </c>
      <c r="F29" s="17">
        <v>20.7</v>
      </c>
      <c r="G29" s="17"/>
      <c r="H29" s="17"/>
      <c r="I29" s="17"/>
      <c r="J29" s="17"/>
      <c r="K29" s="17"/>
      <c r="L29" s="18"/>
      <c r="M29" s="17"/>
      <c r="N29" s="21"/>
      <c r="O29" s="17"/>
      <c r="P29" s="44"/>
      <c r="Q29" s="19"/>
      <c r="R29" s="19"/>
      <c r="S29" s="20"/>
      <c r="T29" s="20"/>
      <c r="U29" s="20"/>
      <c r="V29" s="20"/>
      <c r="W29" s="45"/>
      <c r="X29" s="45"/>
      <c r="Y29" s="14"/>
      <c r="Z29" s="21"/>
      <c r="AA29" s="22" t="s">
        <v>177</v>
      </c>
      <c r="AM29" s="82"/>
    </row>
    <row r="30" spans="1:27" ht="49.5" customHeight="1">
      <c r="A30" s="21">
        <v>24</v>
      </c>
      <c r="B30" s="16" t="s">
        <v>163</v>
      </c>
      <c r="C30" s="16" t="s">
        <v>7</v>
      </c>
      <c r="D30" s="14" t="s">
        <v>101</v>
      </c>
      <c r="E30" s="17" t="s">
        <v>2</v>
      </c>
      <c r="F30" s="17">
        <f>4.3-1.5</f>
        <v>2.8</v>
      </c>
      <c r="G30" s="17"/>
      <c r="H30" s="17">
        <v>0</v>
      </c>
      <c r="I30" s="17"/>
      <c r="J30" s="17"/>
      <c r="K30" s="17"/>
      <c r="L30" s="18"/>
      <c r="M30" s="17"/>
      <c r="N30" s="17"/>
      <c r="O30" s="17"/>
      <c r="P30" s="19"/>
      <c r="Q30" s="19"/>
      <c r="R30" s="19"/>
      <c r="S30" s="20"/>
      <c r="T30" s="20"/>
      <c r="U30" s="20"/>
      <c r="V30" s="20"/>
      <c r="W30" s="23"/>
      <c r="X30" s="24"/>
      <c r="Y30" s="23"/>
      <c r="Z30" s="21"/>
      <c r="AA30" s="22"/>
    </row>
    <row r="31" spans="1:27" ht="59.25" customHeight="1">
      <c r="A31" s="21">
        <v>25</v>
      </c>
      <c r="B31" s="15" t="s">
        <v>99</v>
      </c>
      <c r="C31" s="16" t="s">
        <v>100</v>
      </c>
      <c r="D31" s="17" t="s">
        <v>164</v>
      </c>
      <c r="E31" s="17" t="s">
        <v>65</v>
      </c>
      <c r="F31" s="17">
        <v>3.6</v>
      </c>
      <c r="G31" s="17"/>
      <c r="H31" s="17"/>
      <c r="I31" s="17"/>
      <c r="J31" s="17"/>
      <c r="K31" s="17"/>
      <c r="L31" s="18"/>
      <c r="M31" s="17"/>
      <c r="N31" s="21"/>
      <c r="O31" s="17"/>
      <c r="P31" s="44"/>
      <c r="Q31" s="19"/>
      <c r="R31" s="19"/>
      <c r="S31" s="20"/>
      <c r="T31" s="20"/>
      <c r="U31" s="20"/>
      <c r="V31" s="20"/>
      <c r="W31" s="45"/>
      <c r="X31" s="45"/>
      <c r="Y31" s="14"/>
      <c r="Z31" s="21"/>
      <c r="AA31" s="22" t="s">
        <v>186</v>
      </c>
    </row>
    <row r="32" spans="1:27" ht="72.75" customHeight="1">
      <c r="A32" s="21">
        <v>26</v>
      </c>
      <c r="B32" s="16" t="s">
        <v>109</v>
      </c>
      <c r="C32" s="16" t="s">
        <v>110</v>
      </c>
      <c r="D32" s="14" t="s">
        <v>111</v>
      </c>
      <c r="E32" s="17" t="s">
        <v>61</v>
      </c>
      <c r="F32" s="17">
        <v>16.6</v>
      </c>
      <c r="G32" s="17"/>
      <c r="H32" s="17"/>
      <c r="I32" s="17"/>
      <c r="J32" s="17"/>
      <c r="K32" s="17"/>
      <c r="L32" s="18"/>
      <c r="M32" s="17"/>
      <c r="N32" s="21"/>
      <c r="O32" s="17"/>
      <c r="P32" s="44"/>
      <c r="Q32" s="19"/>
      <c r="R32" s="19"/>
      <c r="S32" s="20"/>
      <c r="T32" s="20"/>
      <c r="U32" s="20"/>
      <c r="V32" s="20"/>
      <c r="W32" s="45"/>
      <c r="X32" s="45"/>
      <c r="Y32" s="14"/>
      <c r="Z32" s="21"/>
      <c r="AA32" s="22" t="s">
        <v>187</v>
      </c>
    </row>
    <row r="33" spans="1:27" ht="72.75" customHeight="1">
      <c r="A33" s="21">
        <v>27</v>
      </c>
      <c r="B33" s="16" t="s">
        <v>112</v>
      </c>
      <c r="C33" s="16" t="s">
        <v>113</v>
      </c>
      <c r="D33" s="14" t="s">
        <v>114</v>
      </c>
      <c r="E33" s="17" t="s">
        <v>82</v>
      </c>
      <c r="F33" s="17">
        <v>19.8</v>
      </c>
      <c r="G33" s="17"/>
      <c r="H33" s="17"/>
      <c r="I33" s="17"/>
      <c r="J33" s="17"/>
      <c r="K33" s="17"/>
      <c r="L33" s="18"/>
      <c r="M33" s="17"/>
      <c r="N33" s="21"/>
      <c r="O33" s="17"/>
      <c r="P33" s="44"/>
      <c r="Q33" s="19"/>
      <c r="R33" s="19"/>
      <c r="S33" s="20"/>
      <c r="T33" s="20"/>
      <c r="U33" s="20"/>
      <c r="V33" s="20"/>
      <c r="W33" s="45"/>
      <c r="X33" s="45"/>
      <c r="Y33" s="14"/>
      <c r="Z33" s="21"/>
      <c r="AA33" s="22" t="s">
        <v>188</v>
      </c>
    </row>
    <row r="34" spans="1:27" ht="72.75" customHeight="1">
      <c r="A34" s="21">
        <v>28</v>
      </c>
      <c r="B34" s="16" t="s">
        <v>115</v>
      </c>
      <c r="C34" s="16" t="s">
        <v>116</v>
      </c>
      <c r="D34" s="14" t="s">
        <v>161</v>
      </c>
      <c r="E34" s="17" t="s">
        <v>82</v>
      </c>
      <c r="F34" s="17">
        <v>20.7</v>
      </c>
      <c r="G34" s="17"/>
      <c r="H34" s="17"/>
      <c r="I34" s="17"/>
      <c r="J34" s="17"/>
      <c r="K34" s="17"/>
      <c r="L34" s="18"/>
      <c r="M34" s="17"/>
      <c r="N34" s="21"/>
      <c r="O34" s="17"/>
      <c r="P34" s="44"/>
      <c r="Q34" s="19"/>
      <c r="R34" s="19"/>
      <c r="S34" s="20"/>
      <c r="T34" s="20"/>
      <c r="U34" s="20"/>
      <c r="V34" s="20"/>
      <c r="W34" s="45"/>
      <c r="X34" s="45"/>
      <c r="Y34" s="14"/>
      <c r="Z34" s="21"/>
      <c r="AA34" s="22" t="s">
        <v>189</v>
      </c>
    </row>
    <row r="35" spans="1:27" ht="72.75" customHeight="1">
      <c r="A35" s="21">
        <v>29</v>
      </c>
      <c r="B35" s="16" t="s">
        <v>44</v>
      </c>
      <c r="C35" s="16" t="s">
        <v>117</v>
      </c>
      <c r="D35" s="14" t="s">
        <v>125</v>
      </c>
      <c r="E35" s="17" t="s">
        <v>44</v>
      </c>
      <c r="F35" s="17">
        <v>3.8</v>
      </c>
      <c r="G35" s="17"/>
      <c r="H35" s="17"/>
      <c r="I35" s="17"/>
      <c r="J35" s="17"/>
      <c r="K35" s="17"/>
      <c r="L35" s="18"/>
      <c r="M35" s="17"/>
      <c r="N35" s="21"/>
      <c r="O35" s="17"/>
      <c r="P35" s="44"/>
      <c r="Q35" s="19"/>
      <c r="R35" s="19"/>
      <c r="S35" s="20"/>
      <c r="T35" s="20"/>
      <c r="U35" s="20"/>
      <c r="V35" s="20"/>
      <c r="W35" s="45"/>
      <c r="X35" s="45"/>
      <c r="Y35" s="14"/>
      <c r="Z35" s="21"/>
      <c r="AA35" s="22" t="s">
        <v>190</v>
      </c>
    </row>
    <row r="36" spans="1:39" ht="72.75" customHeight="1">
      <c r="A36" s="21">
        <v>30</v>
      </c>
      <c r="B36" s="16" t="s">
        <v>120</v>
      </c>
      <c r="C36" s="16" t="s">
        <v>121</v>
      </c>
      <c r="D36" s="14" t="s">
        <v>165</v>
      </c>
      <c r="E36" s="17" t="s">
        <v>82</v>
      </c>
      <c r="F36" s="17">
        <v>71</v>
      </c>
      <c r="G36" s="17"/>
      <c r="H36" s="17"/>
      <c r="I36" s="17"/>
      <c r="J36" s="17"/>
      <c r="K36" s="17"/>
      <c r="L36" s="18"/>
      <c r="M36" s="17"/>
      <c r="N36" s="21"/>
      <c r="O36" s="17"/>
      <c r="P36" s="44"/>
      <c r="Q36" s="19"/>
      <c r="R36" s="19"/>
      <c r="S36" s="20"/>
      <c r="T36" s="20"/>
      <c r="U36" s="20"/>
      <c r="V36" s="20"/>
      <c r="W36" s="45"/>
      <c r="X36" s="45"/>
      <c r="Y36" s="14"/>
      <c r="Z36" s="21"/>
      <c r="AA36" s="22" t="s">
        <v>191</v>
      </c>
      <c r="AM36" s="25"/>
    </row>
    <row r="37" spans="1:27" ht="72.75" customHeight="1">
      <c r="A37" s="21">
        <v>31</v>
      </c>
      <c r="B37" s="16" t="s">
        <v>122</v>
      </c>
      <c r="C37" s="16" t="s">
        <v>123</v>
      </c>
      <c r="D37" s="14" t="s">
        <v>166</v>
      </c>
      <c r="E37" s="17" t="s">
        <v>124</v>
      </c>
      <c r="F37" s="17">
        <v>9.4</v>
      </c>
      <c r="G37" s="17"/>
      <c r="H37" s="17"/>
      <c r="I37" s="17"/>
      <c r="J37" s="17"/>
      <c r="K37" s="17"/>
      <c r="L37" s="18"/>
      <c r="M37" s="17"/>
      <c r="N37" s="21"/>
      <c r="O37" s="17"/>
      <c r="P37" s="44"/>
      <c r="Q37" s="19"/>
      <c r="R37" s="19"/>
      <c r="S37" s="20"/>
      <c r="T37" s="20"/>
      <c r="U37" s="20"/>
      <c r="V37" s="20"/>
      <c r="W37" s="45"/>
      <c r="X37" s="45"/>
      <c r="Y37" s="14"/>
      <c r="Z37" s="21"/>
      <c r="AA37" s="22" t="s">
        <v>192</v>
      </c>
    </row>
    <row r="38" spans="1:27" ht="72.75" customHeight="1">
      <c r="A38" s="61">
        <v>32</v>
      </c>
      <c r="B38" s="16" t="s">
        <v>3</v>
      </c>
      <c r="C38" s="16" t="s">
        <v>4</v>
      </c>
      <c r="D38" s="14" t="s">
        <v>101</v>
      </c>
      <c r="E38" s="17" t="s">
        <v>46</v>
      </c>
      <c r="F38" s="17">
        <v>40</v>
      </c>
      <c r="G38" s="104"/>
      <c r="H38" s="104"/>
      <c r="I38" s="104"/>
      <c r="J38" s="104"/>
      <c r="K38" s="104"/>
      <c r="L38" s="105"/>
      <c r="M38" s="104"/>
      <c r="N38" s="109"/>
      <c r="O38" s="104"/>
      <c r="P38" s="134"/>
      <c r="Q38" s="106"/>
      <c r="R38" s="106"/>
      <c r="S38" s="107"/>
      <c r="T38" s="107"/>
      <c r="U38" s="107"/>
      <c r="V38" s="107"/>
      <c r="W38" s="135"/>
      <c r="X38" s="135"/>
      <c r="Y38" s="108"/>
      <c r="Z38" s="109"/>
      <c r="AA38" s="110" t="s">
        <v>194</v>
      </c>
    </row>
    <row r="39" spans="1:27" ht="40.5" customHeight="1">
      <c r="A39" s="35">
        <v>33</v>
      </c>
      <c r="B39" s="119" t="s">
        <v>82</v>
      </c>
      <c r="C39" s="41" t="s">
        <v>146</v>
      </c>
      <c r="D39" s="120" t="s">
        <v>147</v>
      </c>
      <c r="E39" s="30" t="s">
        <v>82</v>
      </c>
      <c r="F39" s="30">
        <v>10</v>
      </c>
      <c r="G39" s="30"/>
      <c r="H39" s="121"/>
      <c r="I39" s="121" t="e">
        <f>SUM(#REF!)</f>
        <v>#REF!</v>
      </c>
      <c r="J39" s="121"/>
      <c r="K39" s="121" t="e">
        <f>+SUM(#REF!)</f>
        <v>#REF!</v>
      </c>
      <c r="L39" s="31"/>
      <c r="M39" s="121" t="e">
        <f>SUM(#REF!)</f>
        <v>#REF!</v>
      </c>
      <c r="N39" s="121" t="e">
        <f>SUM(#REF!)</f>
        <v>#REF!</v>
      </c>
      <c r="O39" s="121" t="e">
        <f>SUM(#REF!)</f>
        <v>#REF!</v>
      </c>
      <c r="P39" s="122"/>
      <c r="Q39" s="122"/>
      <c r="R39" s="122"/>
      <c r="S39" s="116"/>
      <c r="T39" s="116"/>
      <c r="U39" s="116"/>
      <c r="V39" s="116"/>
      <c r="W39" s="123"/>
      <c r="X39" s="123"/>
      <c r="Y39" s="42"/>
      <c r="Z39" s="35"/>
      <c r="AA39" s="130" t="s">
        <v>193</v>
      </c>
    </row>
    <row r="40" spans="1:27" ht="34.5" customHeight="1">
      <c r="A40" s="103" t="s">
        <v>59</v>
      </c>
      <c r="B40" s="240" t="s">
        <v>60</v>
      </c>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2"/>
    </row>
    <row r="41" spans="1:27" ht="102.75" customHeight="1">
      <c r="A41" s="13">
        <v>34</v>
      </c>
      <c r="B41" s="111" t="s">
        <v>168</v>
      </c>
      <c r="C41" s="112" t="s">
        <v>105</v>
      </c>
      <c r="D41" s="7" t="s">
        <v>104</v>
      </c>
      <c r="E41" s="9" t="s">
        <v>167</v>
      </c>
      <c r="F41" s="9">
        <v>18.23</v>
      </c>
      <c r="G41" s="9"/>
      <c r="H41" s="9"/>
      <c r="I41" s="9"/>
      <c r="J41" s="9"/>
      <c r="K41" s="9"/>
      <c r="L41" s="10"/>
      <c r="M41" s="9"/>
      <c r="N41" s="9"/>
      <c r="O41" s="9"/>
      <c r="P41" s="11"/>
      <c r="Q41" s="11"/>
      <c r="R41" s="11"/>
      <c r="S41" s="12"/>
      <c r="T41" s="12"/>
      <c r="U41" s="12"/>
      <c r="V41" s="12"/>
      <c r="W41" s="113"/>
      <c r="X41" s="114"/>
      <c r="Y41" s="7"/>
      <c r="Z41" s="13"/>
      <c r="AA41" s="136" t="s">
        <v>195</v>
      </c>
    </row>
    <row r="42" spans="1:27" ht="42.75" customHeight="1">
      <c r="A42" s="118" t="s">
        <v>199</v>
      </c>
      <c r="B42" s="228" t="s">
        <v>200</v>
      </c>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30"/>
    </row>
    <row r="43" spans="1:39" ht="24" customHeight="1">
      <c r="A43" s="137" t="s">
        <v>39</v>
      </c>
      <c r="B43" s="232" t="s">
        <v>152</v>
      </c>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4"/>
      <c r="AB43" s="6"/>
      <c r="AC43" s="6"/>
      <c r="AD43" s="6"/>
      <c r="AE43" s="6"/>
      <c r="AF43" s="6"/>
      <c r="AG43" s="6"/>
      <c r="AM43" s="25"/>
    </row>
    <row r="44" spans="1:33" ht="93.75">
      <c r="A44" s="138">
        <v>1</v>
      </c>
      <c r="B44" s="139" t="s">
        <v>78</v>
      </c>
      <c r="C44" s="140" t="s">
        <v>79</v>
      </c>
      <c r="D44" s="138" t="s">
        <v>80</v>
      </c>
      <c r="E44" s="141" t="s">
        <v>81</v>
      </c>
      <c r="F44" s="141">
        <v>12</v>
      </c>
      <c r="G44" s="46"/>
      <c r="I44" s="49"/>
      <c r="J44" s="48"/>
      <c r="L44" s="48"/>
      <c r="AA44" s="168" t="s">
        <v>45</v>
      </c>
      <c r="AG44" s="49"/>
    </row>
    <row r="45" spans="1:33" ht="18.75">
      <c r="A45" s="142">
        <v>2</v>
      </c>
      <c r="B45" s="143" t="s">
        <v>82</v>
      </c>
      <c r="C45" s="144" t="s">
        <v>43</v>
      </c>
      <c r="D45" s="142" t="s">
        <v>153</v>
      </c>
      <c r="E45" s="145" t="s">
        <v>82</v>
      </c>
      <c r="F45" s="145">
        <f>4-8100/10000</f>
        <v>3.19</v>
      </c>
      <c r="G45" s="46"/>
      <c r="I45" s="47" t="s">
        <v>126</v>
      </c>
      <c r="J45" s="48"/>
      <c r="L45" s="48"/>
      <c r="AA45" s="169" t="s">
        <v>45</v>
      </c>
      <c r="AG45" s="49"/>
    </row>
    <row r="46" spans="1:33" ht="37.5">
      <c r="A46" s="142">
        <v>3</v>
      </c>
      <c r="B46" s="146" t="s">
        <v>196</v>
      </c>
      <c r="C46" s="147" t="s">
        <v>136</v>
      </c>
      <c r="D46" s="148" t="s">
        <v>137</v>
      </c>
      <c r="E46" s="148" t="s">
        <v>196</v>
      </c>
      <c r="F46" s="149">
        <v>27.7</v>
      </c>
      <c r="G46" s="46"/>
      <c r="I46" s="50" t="s">
        <v>130</v>
      </c>
      <c r="J46" s="48"/>
      <c r="L46" s="48"/>
      <c r="AA46" s="169" t="s">
        <v>45</v>
      </c>
      <c r="AG46" s="49"/>
    </row>
    <row r="47" spans="1:33" ht="37.5">
      <c r="A47" s="150">
        <v>4</v>
      </c>
      <c r="B47" s="163" t="s">
        <v>45</v>
      </c>
      <c r="C47" s="164" t="s">
        <v>136</v>
      </c>
      <c r="D47" s="165" t="s">
        <v>140</v>
      </c>
      <c r="E47" s="166" t="s">
        <v>45</v>
      </c>
      <c r="F47" s="167">
        <f>89785/10000</f>
        <v>8.9785</v>
      </c>
      <c r="G47" s="46"/>
      <c r="I47" s="49"/>
      <c r="J47" s="48"/>
      <c r="L47" s="48"/>
      <c r="AA47" s="170" t="s">
        <v>45</v>
      </c>
      <c r="AG47" s="49"/>
    </row>
    <row r="48" spans="1:33" ht="18.75" customHeight="1">
      <c r="A48" s="133" t="s">
        <v>48</v>
      </c>
      <c r="B48" s="235" t="s">
        <v>169</v>
      </c>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G48" s="49"/>
    </row>
    <row r="49" spans="1:33" ht="37.5">
      <c r="A49" s="151">
        <v>5</v>
      </c>
      <c r="B49" s="152" t="s">
        <v>141</v>
      </c>
      <c r="C49" s="153" t="s">
        <v>118</v>
      </c>
      <c r="D49" s="151" t="s">
        <v>142</v>
      </c>
      <c r="E49" s="151" t="s">
        <v>143</v>
      </c>
      <c r="F49" s="154">
        <v>27.5</v>
      </c>
      <c r="G49" s="46"/>
      <c r="I49" s="49"/>
      <c r="J49" s="48"/>
      <c r="L49" s="48"/>
      <c r="AA49" s="171" t="s">
        <v>45</v>
      </c>
      <c r="AG49" s="49"/>
    </row>
    <row r="50" spans="1:33" ht="18.75" customHeight="1">
      <c r="A50" s="133" t="s">
        <v>50</v>
      </c>
      <c r="B50" s="236" t="s">
        <v>170</v>
      </c>
      <c r="C50" s="237"/>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8"/>
      <c r="AG50" s="49"/>
    </row>
    <row r="51" spans="1:33" ht="131.25">
      <c r="A51" s="151">
        <v>6</v>
      </c>
      <c r="B51" s="155" t="s">
        <v>82</v>
      </c>
      <c r="C51" s="156" t="s">
        <v>139</v>
      </c>
      <c r="D51" s="157" t="s">
        <v>138</v>
      </c>
      <c r="E51" s="155" t="s">
        <v>82</v>
      </c>
      <c r="F51" s="158">
        <v>43</v>
      </c>
      <c r="G51" s="46"/>
      <c r="I51" s="49"/>
      <c r="J51" s="48"/>
      <c r="L51" s="48"/>
      <c r="AA51" s="172" t="s">
        <v>45</v>
      </c>
      <c r="AG51" s="49"/>
    </row>
    <row r="52" spans="1:33" ht="18.75" customHeight="1">
      <c r="A52" s="133" t="s">
        <v>54</v>
      </c>
      <c r="B52" s="239" t="s">
        <v>171</v>
      </c>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G52" s="49"/>
    </row>
    <row r="53" spans="1:33" ht="18.75">
      <c r="A53" s="173">
        <v>7</v>
      </c>
      <c r="B53" s="174" t="s">
        <v>0</v>
      </c>
      <c r="C53" s="174" t="s">
        <v>1</v>
      </c>
      <c r="D53" s="173" t="s">
        <v>162</v>
      </c>
      <c r="E53" s="175" t="s">
        <v>2</v>
      </c>
      <c r="F53" s="175">
        <v>0.8</v>
      </c>
      <c r="G53" s="46"/>
      <c r="I53" s="49"/>
      <c r="J53" s="48"/>
      <c r="L53" s="48"/>
      <c r="AA53" s="176"/>
      <c r="AG53" s="49"/>
    </row>
    <row r="54" spans="1:33" ht="37.5">
      <c r="A54" s="142">
        <v>8</v>
      </c>
      <c r="B54" s="144" t="s">
        <v>5</v>
      </c>
      <c r="C54" s="144" t="s">
        <v>6</v>
      </c>
      <c r="D54" s="142" t="s">
        <v>162</v>
      </c>
      <c r="E54" s="145" t="s">
        <v>2</v>
      </c>
      <c r="F54" s="145">
        <v>1</v>
      </c>
      <c r="G54" s="46"/>
      <c r="I54" s="49"/>
      <c r="J54" s="48"/>
      <c r="L54" s="48"/>
      <c r="AA54" s="169" t="s">
        <v>45</v>
      </c>
      <c r="AG54" s="49"/>
    </row>
    <row r="55" spans="1:33" ht="75">
      <c r="A55" s="150">
        <v>9</v>
      </c>
      <c r="B55" s="159" t="s">
        <v>82</v>
      </c>
      <c r="C55" s="160" t="s">
        <v>136</v>
      </c>
      <c r="D55" s="161" t="s">
        <v>197</v>
      </c>
      <c r="E55" s="162" t="s">
        <v>82</v>
      </c>
      <c r="F55" s="162">
        <v>55</v>
      </c>
      <c r="G55" s="46"/>
      <c r="I55" s="49"/>
      <c r="J55" s="48"/>
      <c r="L55" s="48"/>
      <c r="AA55" s="117"/>
      <c r="AG55" s="49"/>
    </row>
  </sheetData>
  <sheetProtection/>
  <mergeCells count="37">
    <mergeCell ref="B43:AA43"/>
    <mergeCell ref="B48:AA48"/>
    <mergeCell ref="B50:AA50"/>
    <mergeCell ref="B52:AA52"/>
    <mergeCell ref="B8:AA8"/>
    <mergeCell ref="B22:AA22"/>
    <mergeCell ref="B27:AA27"/>
    <mergeCell ref="B40:AA40"/>
    <mergeCell ref="B7:AA7"/>
    <mergeCell ref="B42:AA42"/>
    <mergeCell ref="M2:M4"/>
    <mergeCell ref="N2:N4"/>
    <mergeCell ref="A1:AA1"/>
    <mergeCell ref="A2:A5"/>
    <mergeCell ref="B2:B5"/>
    <mergeCell ref="C2:C5"/>
    <mergeCell ref="D2:D5"/>
    <mergeCell ref="E2:E5"/>
    <mergeCell ref="F2:F4"/>
    <mergeCell ref="H2:H4"/>
    <mergeCell ref="O2:O4"/>
    <mergeCell ref="AG2:AG4"/>
    <mergeCell ref="P2:Q3"/>
    <mergeCell ref="R2:R4"/>
    <mergeCell ref="S2:S5"/>
    <mergeCell ref="T2:T4"/>
    <mergeCell ref="U2:U4"/>
    <mergeCell ref="V2:V4"/>
    <mergeCell ref="AA2:AA5"/>
    <mergeCell ref="J2:J4"/>
    <mergeCell ref="K2:K4"/>
    <mergeCell ref="I2:I4"/>
    <mergeCell ref="L2:L5"/>
    <mergeCell ref="W2:W4"/>
    <mergeCell ref="X2:X4"/>
    <mergeCell ref="Y2:Y4"/>
    <mergeCell ref="Z2:Z4"/>
  </mergeCells>
  <printOptions/>
  <pageMargins left="0.45" right="0.275589457567804" top="0.26" bottom="0.07" header="0.2" footer="0.196849300087489"/>
  <pageSetup fitToHeight="0"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dimension ref="A1:BH37"/>
  <sheetViews>
    <sheetView tabSelected="1" zoomScale="85" zoomScaleNormal="85" zoomScalePageLayoutView="70" workbookViewId="0" topLeftCell="A1">
      <pane xSplit="1" ySplit="5" topLeftCell="C6" activePane="bottomRight" state="frozen"/>
      <selection pane="topLeft" activeCell="A1" sqref="A1"/>
      <selection pane="topRight" activeCell="B1" sqref="B1"/>
      <selection pane="bottomLeft" activeCell="A6" sqref="A6"/>
      <selection pane="bottomRight" activeCell="A3" sqref="A3:G3"/>
    </sheetView>
  </sheetViews>
  <sheetFormatPr defaultColWidth="8.8125" defaultRowHeight="16.5"/>
  <cols>
    <col min="1" max="1" width="5.36328125" style="179" customWidth="1"/>
    <col min="2" max="2" width="29.6328125" style="178" customWidth="1"/>
    <col min="3" max="3" width="29.54296875" style="177" customWidth="1"/>
    <col min="4" max="4" width="14.8125" style="179" customWidth="1"/>
    <col min="5" max="5" width="29.18359375" style="178" customWidth="1"/>
    <col min="6" max="6" width="46.54296875" style="179" customWidth="1"/>
    <col min="7" max="7" width="20.36328125" style="177" customWidth="1"/>
    <col min="8" max="8" width="33.18359375" style="177" hidden="1" customWidth="1"/>
    <col min="9" max="9" width="25.54296875" style="180" hidden="1" customWidth="1"/>
    <col min="10" max="10" width="10.0859375" style="181" hidden="1" customWidth="1"/>
    <col min="11" max="11" width="19.0859375" style="180" hidden="1" customWidth="1"/>
    <col min="12" max="12" width="25.0859375" style="180" hidden="1" customWidth="1"/>
    <col min="13" max="13" width="24.18359375" style="178" hidden="1" customWidth="1"/>
    <col min="14" max="14" width="20.54296875" style="178" hidden="1" customWidth="1"/>
    <col min="15" max="15" width="18.90625" style="182" hidden="1" customWidth="1"/>
    <col min="16" max="16384" width="8.8125" style="177" customWidth="1"/>
  </cols>
  <sheetData>
    <row r="1" spans="1:15" ht="18.75">
      <c r="A1" s="248" t="s">
        <v>213</v>
      </c>
      <c r="B1" s="248"/>
      <c r="C1" s="248"/>
      <c r="D1" s="248"/>
      <c r="E1" s="248"/>
      <c r="F1" s="248"/>
      <c r="G1" s="248"/>
      <c r="H1" s="184" t="e">
        <f>+O:VO:WOO:Y</f>
        <v>#NAME?</v>
      </c>
      <c r="I1" s="183"/>
      <c r="J1" s="185"/>
      <c r="K1" s="186"/>
      <c r="L1" s="186"/>
      <c r="M1" s="187"/>
      <c r="N1" s="187"/>
      <c r="O1" s="188"/>
    </row>
    <row r="2" spans="1:15" ht="18.75">
      <c r="A2" s="248" t="s">
        <v>215</v>
      </c>
      <c r="B2" s="248"/>
      <c r="C2" s="248"/>
      <c r="D2" s="248"/>
      <c r="E2" s="248"/>
      <c r="F2" s="248"/>
      <c r="G2" s="248"/>
      <c r="H2" s="184"/>
      <c r="I2" s="183"/>
      <c r="J2" s="185"/>
      <c r="K2" s="186"/>
      <c r="L2" s="186"/>
      <c r="M2" s="187"/>
      <c r="N2" s="187"/>
      <c r="O2" s="188"/>
    </row>
    <row r="3" spans="1:15" ht="18.75">
      <c r="A3" s="249" t="s">
        <v>223</v>
      </c>
      <c r="B3" s="249"/>
      <c r="C3" s="249"/>
      <c r="D3" s="249"/>
      <c r="E3" s="249"/>
      <c r="F3" s="249"/>
      <c r="G3" s="249"/>
      <c r="H3" s="184"/>
      <c r="I3" s="183"/>
      <c r="J3" s="185"/>
      <c r="K3" s="186"/>
      <c r="L3" s="186"/>
      <c r="M3" s="187"/>
      <c r="N3" s="187"/>
      <c r="O3" s="188"/>
    </row>
    <row r="4" spans="1:15" ht="18.75" customHeight="1">
      <c r="A4" s="244" t="s">
        <v>8</v>
      </c>
      <c r="B4" s="243" t="s">
        <v>204</v>
      </c>
      <c r="C4" s="244" t="s">
        <v>202</v>
      </c>
      <c r="D4" s="244" t="s">
        <v>222</v>
      </c>
      <c r="E4" s="246" t="s">
        <v>203</v>
      </c>
      <c r="F4" s="244" t="s">
        <v>212</v>
      </c>
      <c r="G4" s="244" t="s">
        <v>31</v>
      </c>
      <c r="H4" s="189"/>
      <c r="I4" s="246" t="s">
        <v>211</v>
      </c>
      <c r="J4" s="245" t="s">
        <v>205</v>
      </c>
      <c r="K4" s="246" t="s">
        <v>206</v>
      </c>
      <c r="L4" s="246" t="s">
        <v>209</v>
      </c>
      <c r="M4" s="246" t="s">
        <v>208</v>
      </c>
      <c r="N4" s="246" t="s">
        <v>207</v>
      </c>
      <c r="O4" s="244" t="s">
        <v>210</v>
      </c>
    </row>
    <row r="5" spans="1:15" ht="45.75" customHeight="1">
      <c r="A5" s="244"/>
      <c r="B5" s="243"/>
      <c r="C5" s="244"/>
      <c r="D5" s="244"/>
      <c r="E5" s="247"/>
      <c r="F5" s="244"/>
      <c r="G5" s="244"/>
      <c r="H5" s="190"/>
      <c r="I5" s="247"/>
      <c r="J5" s="245"/>
      <c r="K5" s="247"/>
      <c r="L5" s="247"/>
      <c r="M5" s="247"/>
      <c r="N5" s="247"/>
      <c r="O5" s="244"/>
    </row>
    <row r="6" spans="1:60" s="209" customFormat="1" ht="42" customHeight="1">
      <c r="A6" s="212" t="s">
        <v>37</v>
      </c>
      <c r="B6" s="243" t="s">
        <v>220</v>
      </c>
      <c r="C6" s="243"/>
      <c r="D6" s="243"/>
      <c r="E6" s="243"/>
      <c r="F6" s="243"/>
      <c r="G6" s="243"/>
      <c r="H6" s="204"/>
      <c r="I6" s="205"/>
      <c r="J6" s="206"/>
      <c r="K6" s="183"/>
      <c r="L6" s="183"/>
      <c r="M6" s="207"/>
      <c r="N6" s="207"/>
      <c r="O6" s="183"/>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row>
    <row r="7" spans="1:60" s="201" customFormat="1" ht="409.5" customHeight="1">
      <c r="A7" s="211">
        <v>1</v>
      </c>
      <c r="B7" s="191" t="s">
        <v>218</v>
      </c>
      <c r="C7" s="203" t="s">
        <v>217</v>
      </c>
      <c r="D7" s="192" t="s">
        <v>216</v>
      </c>
      <c r="E7" s="191" t="s">
        <v>219</v>
      </c>
      <c r="F7" s="218" t="s">
        <v>221</v>
      </c>
      <c r="G7" s="210" t="s">
        <v>214</v>
      </c>
      <c r="H7" s="199"/>
      <c r="I7" s="186"/>
      <c r="J7" s="185"/>
      <c r="K7" s="188"/>
      <c r="L7" s="188"/>
      <c r="M7" s="200"/>
      <c r="N7" s="200"/>
      <c r="O7" s="188"/>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row>
    <row r="8" spans="1:15" s="214" customFormat="1" ht="86.25" customHeight="1">
      <c r="A8" s="194"/>
      <c r="B8" s="195"/>
      <c r="C8" s="193"/>
      <c r="D8" s="194"/>
      <c r="E8" s="195"/>
      <c r="F8" s="194"/>
      <c r="G8" s="193"/>
      <c r="I8" s="215"/>
      <c r="J8" s="216"/>
      <c r="K8" s="215"/>
      <c r="L8" s="215"/>
      <c r="M8" s="213"/>
      <c r="N8" s="213"/>
      <c r="O8" s="217"/>
    </row>
    <row r="9" spans="1:60" s="201" customFormat="1" ht="150" customHeight="1">
      <c r="A9" s="194"/>
      <c r="B9" s="195"/>
      <c r="C9" s="193"/>
      <c r="D9" s="194"/>
      <c r="E9" s="195"/>
      <c r="F9" s="194"/>
      <c r="G9" s="193"/>
      <c r="H9" s="199"/>
      <c r="I9" s="186"/>
      <c r="J9" s="185"/>
      <c r="K9" s="188"/>
      <c r="L9" s="188"/>
      <c r="M9" s="200"/>
      <c r="N9" s="200"/>
      <c r="O9" s="188"/>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row>
    <row r="10" spans="1:60" s="201" customFormat="1" ht="150" customHeight="1">
      <c r="A10" s="194"/>
      <c r="B10" s="195"/>
      <c r="C10" s="193"/>
      <c r="D10" s="194"/>
      <c r="E10" s="195"/>
      <c r="F10" s="194"/>
      <c r="G10" s="193"/>
      <c r="H10" s="199"/>
      <c r="I10" s="186"/>
      <c r="J10" s="185"/>
      <c r="K10" s="188"/>
      <c r="L10" s="188"/>
      <c r="M10" s="200"/>
      <c r="N10" s="200"/>
      <c r="O10" s="188"/>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row>
    <row r="11" spans="1:60" s="201" customFormat="1" ht="150" customHeight="1">
      <c r="A11" s="194"/>
      <c r="B11" s="195"/>
      <c r="C11" s="193"/>
      <c r="D11" s="194"/>
      <c r="E11" s="195"/>
      <c r="F11" s="194"/>
      <c r="G11" s="193"/>
      <c r="H11" s="199"/>
      <c r="I11" s="186"/>
      <c r="J11" s="185"/>
      <c r="K11" s="188"/>
      <c r="L11" s="188"/>
      <c r="M11" s="200"/>
      <c r="N11" s="200"/>
      <c r="O11" s="188"/>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2"/>
      <c r="AZ11" s="202"/>
      <c r="BA11" s="202"/>
      <c r="BB11" s="202"/>
      <c r="BC11" s="202"/>
      <c r="BD11" s="202"/>
      <c r="BE11" s="202"/>
      <c r="BF11" s="202"/>
      <c r="BG11" s="202"/>
      <c r="BH11" s="202"/>
    </row>
    <row r="12" spans="1:15" s="193" customFormat="1" ht="18.75">
      <c r="A12" s="194"/>
      <c r="B12" s="195"/>
      <c r="D12" s="194"/>
      <c r="E12" s="195"/>
      <c r="F12" s="194"/>
      <c r="I12" s="196"/>
      <c r="J12" s="197"/>
      <c r="K12" s="196"/>
      <c r="L12" s="196"/>
      <c r="M12" s="195"/>
      <c r="N12" s="195"/>
      <c r="O12" s="198"/>
    </row>
    <row r="13" spans="1:15" s="193" customFormat="1" ht="18.75">
      <c r="A13" s="194"/>
      <c r="B13" s="195"/>
      <c r="D13" s="194"/>
      <c r="E13" s="195"/>
      <c r="F13" s="194"/>
      <c r="I13" s="196"/>
      <c r="J13" s="197"/>
      <c r="K13" s="196"/>
      <c r="L13" s="196"/>
      <c r="M13" s="195"/>
      <c r="N13" s="195"/>
      <c r="O13" s="198"/>
    </row>
    <row r="14" spans="1:15" s="193" customFormat="1" ht="18.75">
      <c r="A14" s="194"/>
      <c r="B14" s="195"/>
      <c r="D14" s="194"/>
      <c r="E14" s="195"/>
      <c r="F14" s="194"/>
      <c r="I14" s="196"/>
      <c r="J14" s="197"/>
      <c r="K14" s="196"/>
      <c r="L14" s="196"/>
      <c r="M14" s="195"/>
      <c r="N14" s="195"/>
      <c r="O14" s="198"/>
    </row>
    <row r="15" spans="1:15" s="193" customFormat="1" ht="18.75">
      <c r="A15" s="194"/>
      <c r="B15" s="195"/>
      <c r="D15" s="194"/>
      <c r="E15" s="195"/>
      <c r="F15" s="194"/>
      <c r="I15" s="196"/>
      <c r="J15" s="197"/>
      <c r="K15" s="196"/>
      <c r="L15" s="196"/>
      <c r="M15" s="195"/>
      <c r="N15" s="195"/>
      <c r="O15" s="198"/>
    </row>
    <row r="16" spans="1:15" s="193" customFormat="1" ht="18.75">
      <c r="A16" s="194"/>
      <c r="B16" s="195"/>
      <c r="D16" s="194"/>
      <c r="E16" s="195"/>
      <c r="F16" s="194"/>
      <c r="I16" s="196"/>
      <c r="J16" s="197"/>
      <c r="K16" s="196"/>
      <c r="L16" s="196"/>
      <c r="M16" s="195"/>
      <c r="N16" s="195"/>
      <c r="O16" s="198"/>
    </row>
    <row r="17" spans="1:15" s="193" customFormat="1" ht="18.75">
      <c r="A17" s="194"/>
      <c r="B17" s="195"/>
      <c r="D17" s="194"/>
      <c r="E17" s="195"/>
      <c r="F17" s="194"/>
      <c r="I17" s="196"/>
      <c r="J17" s="197"/>
      <c r="K17" s="196"/>
      <c r="L17" s="196"/>
      <c r="M17" s="195"/>
      <c r="N17" s="195"/>
      <c r="O17" s="198"/>
    </row>
    <row r="18" spans="1:15" s="193" customFormat="1" ht="18.75">
      <c r="A18" s="194"/>
      <c r="B18" s="195"/>
      <c r="D18" s="194"/>
      <c r="E18" s="195"/>
      <c r="F18" s="194"/>
      <c r="I18" s="196"/>
      <c r="J18" s="197"/>
      <c r="K18" s="196"/>
      <c r="L18" s="196"/>
      <c r="M18" s="195"/>
      <c r="N18" s="195"/>
      <c r="O18" s="198"/>
    </row>
    <row r="19" spans="1:15" s="193" customFormat="1" ht="18.75">
      <c r="A19" s="194"/>
      <c r="B19" s="195"/>
      <c r="D19" s="194"/>
      <c r="E19" s="195"/>
      <c r="F19" s="194"/>
      <c r="I19" s="196"/>
      <c r="J19" s="197"/>
      <c r="K19" s="196"/>
      <c r="L19" s="196"/>
      <c r="M19" s="195"/>
      <c r="N19" s="195"/>
      <c r="O19" s="198"/>
    </row>
    <row r="20" spans="1:15" s="193" customFormat="1" ht="18.75">
      <c r="A20" s="194"/>
      <c r="B20" s="195"/>
      <c r="D20" s="194"/>
      <c r="E20" s="195"/>
      <c r="F20" s="194"/>
      <c r="I20" s="196"/>
      <c r="J20" s="197"/>
      <c r="K20" s="196"/>
      <c r="L20" s="196"/>
      <c r="M20" s="195"/>
      <c r="N20" s="195"/>
      <c r="O20" s="198"/>
    </row>
    <row r="21" spans="1:15" s="193" customFormat="1" ht="18.75">
      <c r="A21" s="194"/>
      <c r="B21" s="195"/>
      <c r="D21" s="194"/>
      <c r="E21" s="195"/>
      <c r="F21" s="194"/>
      <c r="I21" s="196"/>
      <c r="J21" s="197"/>
      <c r="K21" s="196"/>
      <c r="L21" s="196"/>
      <c r="M21" s="195"/>
      <c r="N21" s="195"/>
      <c r="O21" s="198"/>
    </row>
    <row r="22" spans="1:15" s="193" customFormat="1" ht="18.75">
      <c r="A22" s="194"/>
      <c r="B22" s="195"/>
      <c r="D22" s="194"/>
      <c r="E22" s="195"/>
      <c r="F22" s="194"/>
      <c r="I22" s="196"/>
      <c r="J22" s="197"/>
      <c r="K22" s="196"/>
      <c r="L22" s="196"/>
      <c r="M22" s="195"/>
      <c r="N22" s="195"/>
      <c r="O22" s="198"/>
    </row>
    <row r="23" spans="1:15" s="193" customFormat="1" ht="18.75">
      <c r="A23" s="194"/>
      <c r="B23" s="195"/>
      <c r="D23" s="194"/>
      <c r="E23" s="195"/>
      <c r="F23" s="194"/>
      <c r="I23" s="196"/>
      <c r="J23" s="197"/>
      <c r="K23" s="196"/>
      <c r="L23" s="196"/>
      <c r="M23" s="195"/>
      <c r="N23" s="195"/>
      <c r="O23" s="198"/>
    </row>
    <row r="24" spans="1:15" s="193" customFormat="1" ht="18.75">
      <c r="A24" s="194"/>
      <c r="B24" s="195"/>
      <c r="D24" s="194"/>
      <c r="E24" s="195"/>
      <c r="F24" s="194"/>
      <c r="I24" s="196"/>
      <c r="J24" s="197"/>
      <c r="K24" s="196"/>
      <c r="L24" s="196"/>
      <c r="M24" s="195"/>
      <c r="N24" s="195"/>
      <c r="O24" s="198"/>
    </row>
    <row r="25" spans="1:15" s="193" customFormat="1" ht="18.75">
      <c r="A25" s="194"/>
      <c r="B25" s="195"/>
      <c r="D25" s="194"/>
      <c r="E25" s="195"/>
      <c r="F25" s="194"/>
      <c r="I25" s="196"/>
      <c r="J25" s="197"/>
      <c r="K25" s="196"/>
      <c r="L25" s="196"/>
      <c r="M25" s="195"/>
      <c r="N25" s="195"/>
      <c r="O25" s="198"/>
    </row>
    <row r="26" spans="1:15" s="193" customFormat="1" ht="18.75">
      <c r="A26" s="194"/>
      <c r="B26" s="195"/>
      <c r="D26" s="194"/>
      <c r="E26" s="195"/>
      <c r="F26" s="194"/>
      <c r="I26" s="196"/>
      <c r="J26" s="197"/>
      <c r="K26" s="196"/>
      <c r="L26" s="196"/>
      <c r="M26" s="195"/>
      <c r="N26" s="195"/>
      <c r="O26" s="198"/>
    </row>
    <row r="27" spans="1:15" s="193" customFormat="1" ht="18.75">
      <c r="A27" s="194"/>
      <c r="B27" s="195"/>
      <c r="D27" s="194"/>
      <c r="E27" s="195"/>
      <c r="F27" s="194"/>
      <c r="I27" s="196"/>
      <c r="J27" s="197"/>
      <c r="K27" s="196"/>
      <c r="L27" s="196"/>
      <c r="M27" s="195"/>
      <c r="N27" s="195"/>
      <c r="O27" s="198"/>
    </row>
    <row r="28" spans="1:15" s="193" customFormat="1" ht="18.75">
      <c r="A28" s="194"/>
      <c r="B28" s="195"/>
      <c r="D28" s="194"/>
      <c r="E28" s="195"/>
      <c r="F28" s="194"/>
      <c r="I28" s="196"/>
      <c r="J28" s="197"/>
      <c r="K28" s="196"/>
      <c r="L28" s="196"/>
      <c r="M28" s="195"/>
      <c r="N28" s="195"/>
      <c r="O28" s="198"/>
    </row>
    <row r="29" spans="1:15" s="193" customFormat="1" ht="18.75">
      <c r="A29" s="194"/>
      <c r="B29" s="195"/>
      <c r="D29" s="194"/>
      <c r="E29" s="195"/>
      <c r="F29" s="194"/>
      <c r="I29" s="196"/>
      <c r="J29" s="197"/>
      <c r="K29" s="196"/>
      <c r="L29" s="196"/>
      <c r="M29" s="195"/>
      <c r="N29" s="195"/>
      <c r="O29" s="198"/>
    </row>
    <row r="30" spans="1:15" s="193" customFormat="1" ht="18.75">
      <c r="A30" s="194"/>
      <c r="B30" s="195"/>
      <c r="D30" s="194"/>
      <c r="E30" s="195"/>
      <c r="F30" s="194"/>
      <c r="I30" s="196"/>
      <c r="J30" s="197"/>
      <c r="K30" s="196"/>
      <c r="L30" s="196"/>
      <c r="M30" s="195"/>
      <c r="N30" s="195"/>
      <c r="O30" s="198"/>
    </row>
    <row r="31" spans="1:15" s="193" customFormat="1" ht="18.75">
      <c r="A31" s="194"/>
      <c r="B31" s="195"/>
      <c r="D31" s="194"/>
      <c r="E31" s="195"/>
      <c r="F31" s="194"/>
      <c r="I31" s="196"/>
      <c r="J31" s="197"/>
      <c r="K31" s="196"/>
      <c r="L31" s="196"/>
      <c r="M31" s="195"/>
      <c r="N31" s="195"/>
      <c r="O31" s="198"/>
    </row>
    <row r="32" spans="1:15" s="193" customFormat="1" ht="18.75">
      <c r="A32" s="194"/>
      <c r="B32" s="195"/>
      <c r="D32" s="194"/>
      <c r="E32" s="195"/>
      <c r="F32" s="194"/>
      <c r="I32" s="196"/>
      <c r="J32" s="197"/>
      <c r="K32" s="196"/>
      <c r="L32" s="196"/>
      <c r="M32" s="195"/>
      <c r="N32" s="195"/>
      <c r="O32" s="198"/>
    </row>
    <row r="33" spans="1:15" s="193" customFormat="1" ht="18.75">
      <c r="A33" s="179"/>
      <c r="B33" s="178"/>
      <c r="C33" s="177"/>
      <c r="D33" s="179"/>
      <c r="E33" s="178"/>
      <c r="F33" s="179"/>
      <c r="G33" s="177"/>
      <c r="I33" s="196"/>
      <c r="J33" s="197"/>
      <c r="K33" s="196"/>
      <c r="L33" s="196"/>
      <c r="M33" s="195"/>
      <c r="N33" s="195"/>
      <c r="O33" s="198"/>
    </row>
    <row r="34" spans="1:15" s="193" customFormat="1" ht="18.75">
      <c r="A34" s="179"/>
      <c r="B34" s="178"/>
      <c r="C34" s="177"/>
      <c r="D34" s="179"/>
      <c r="E34" s="178"/>
      <c r="F34" s="179"/>
      <c r="G34" s="177"/>
      <c r="I34" s="196"/>
      <c r="J34" s="197"/>
      <c r="K34" s="196"/>
      <c r="L34" s="196"/>
      <c r="M34" s="195"/>
      <c r="N34" s="195"/>
      <c r="O34" s="198"/>
    </row>
    <row r="35" spans="1:15" s="193" customFormat="1" ht="18.75">
      <c r="A35" s="179"/>
      <c r="B35" s="178"/>
      <c r="C35" s="177"/>
      <c r="D35" s="179"/>
      <c r="E35" s="178"/>
      <c r="F35" s="179"/>
      <c r="G35" s="177"/>
      <c r="I35" s="196"/>
      <c r="J35" s="197"/>
      <c r="K35" s="196"/>
      <c r="L35" s="196"/>
      <c r="M35" s="195"/>
      <c r="N35" s="195"/>
      <c r="O35" s="198"/>
    </row>
    <row r="36" spans="1:15" s="193" customFormat="1" ht="18.75">
      <c r="A36" s="179"/>
      <c r="B36" s="178"/>
      <c r="C36" s="177"/>
      <c r="D36" s="179"/>
      <c r="E36" s="178"/>
      <c r="F36" s="179"/>
      <c r="G36" s="177"/>
      <c r="I36" s="196"/>
      <c r="J36" s="197"/>
      <c r="K36" s="196"/>
      <c r="L36" s="196"/>
      <c r="M36" s="195"/>
      <c r="N36" s="195"/>
      <c r="O36" s="198"/>
    </row>
    <row r="37" spans="1:15" s="193" customFormat="1" ht="18.75">
      <c r="A37" s="179"/>
      <c r="B37" s="178"/>
      <c r="C37" s="177"/>
      <c r="D37" s="179"/>
      <c r="E37" s="178"/>
      <c r="F37" s="179"/>
      <c r="G37" s="177"/>
      <c r="I37" s="196"/>
      <c r="J37" s="197"/>
      <c r="K37" s="196"/>
      <c r="L37" s="196"/>
      <c r="M37" s="195"/>
      <c r="N37" s="195"/>
      <c r="O37" s="198"/>
    </row>
  </sheetData>
  <sheetProtection/>
  <mergeCells count="18">
    <mergeCell ref="A1:G1"/>
    <mergeCell ref="A2:G2"/>
    <mergeCell ref="A3:G3"/>
    <mergeCell ref="E4:E5"/>
    <mergeCell ref="C4:C5"/>
    <mergeCell ref="D4:D5"/>
    <mergeCell ref="A4:A5"/>
    <mergeCell ref="F4:F5"/>
    <mergeCell ref="B4:B5"/>
    <mergeCell ref="B6:G6"/>
    <mergeCell ref="O4:O5"/>
    <mergeCell ref="J4:J5"/>
    <mergeCell ref="L4:L5"/>
    <mergeCell ref="N4:N5"/>
    <mergeCell ref="M4:M5"/>
    <mergeCell ref="G4:G5"/>
    <mergeCell ref="K4:K5"/>
    <mergeCell ref="I4:I5"/>
  </mergeCells>
  <printOptions horizontalCentered="1" verticalCentered="1"/>
  <pageMargins left="0.2362204724409449" right="0.2362204724409449" top="0.5511811023622047" bottom="0.7480314960629921" header="0.31496062992125984" footer="0.31496062992125984"/>
  <pageSetup fitToHeight="0" horizontalDpi="600" verticalDpi="600" orientation="landscape" paperSize="9" scale="67"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MOST PRODUCTION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2019-10-08T08:16:40Z</cp:lastPrinted>
  <dcterms:created xsi:type="dcterms:W3CDTF">2017-12-22T07:17:12Z</dcterms:created>
  <dcterms:modified xsi:type="dcterms:W3CDTF">2019-10-10T02:06:17Z</dcterms:modified>
  <cp:category/>
  <cp:version/>
  <cp:contentType/>
  <cp:contentStatus/>
</cp:coreProperties>
</file>